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6015"/>
  </bookViews>
  <sheets>
    <sheet name="Tariffs" sheetId="3" r:id="rId1"/>
  </sheets>
  <definedNames>
    <definedName name="_xlnm.Print_Area" localSheetId="0">Tariffs!$B$1:$N$376</definedName>
  </definedNames>
  <calcPr calcId="125725"/>
</workbook>
</file>

<file path=xl/calcChain.xml><?xml version="1.0" encoding="utf-8"?>
<calcChain xmlns="http://schemas.openxmlformats.org/spreadsheetml/2006/main">
  <c r="M338" i="3"/>
  <c r="L182" l="1"/>
  <c r="L177"/>
  <c r="L176"/>
  <c r="M339"/>
  <c r="M71"/>
  <c r="H119" l="1"/>
  <c r="H118"/>
  <c r="J361"/>
  <c r="M361" s="1"/>
  <c r="J359"/>
  <c r="L359" s="1"/>
  <c r="J360"/>
  <c r="L360" s="1"/>
  <c r="J358"/>
  <c r="M358" s="1"/>
  <c r="J357"/>
  <c r="M357" s="1"/>
  <c r="J356"/>
  <c r="M356" s="1"/>
  <c r="J290"/>
  <c r="L290" s="1"/>
  <c r="J284"/>
  <c r="M284" s="1"/>
  <c r="J283"/>
  <c r="M283" s="1"/>
  <c r="J280"/>
  <c r="M280" s="1"/>
  <c r="J277"/>
  <c r="M277" s="1"/>
  <c r="J276"/>
  <c r="M276" s="1"/>
  <c r="J273"/>
  <c r="M273" s="1"/>
  <c r="J266"/>
  <c r="M266" s="1"/>
  <c r="J265"/>
  <c r="M265" s="1"/>
  <c r="J264"/>
  <c r="M264" s="1"/>
  <c r="J263"/>
  <c r="M263" s="1"/>
  <c r="J262"/>
  <c r="J261"/>
  <c r="M261" s="1"/>
  <c r="J260"/>
  <c r="J259"/>
  <c r="M259" s="1"/>
  <c r="J249"/>
  <c r="M249" s="1"/>
  <c r="J248"/>
  <c r="M248" s="1"/>
  <c r="J244"/>
  <c r="M244" s="1"/>
  <c r="J243"/>
  <c r="M243" s="1"/>
  <c r="J240"/>
  <c r="M240" s="1"/>
  <c r="J239"/>
  <c r="M239" s="1"/>
  <c r="J236"/>
  <c r="L236" s="1"/>
  <c r="J235"/>
  <c r="L235" s="1"/>
  <c r="J232"/>
  <c r="M232" s="1"/>
  <c r="J231"/>
  <c r="M231" s="1"/>
  <c r="J227"/>
  <c r="L227" s="1"/>
  <c r="J226"/>
  <c r="L226" s="1"/>
  <c r="J225"/>
  <c r="L225" s="1"/>
  <c r="J224"/>
  <c r="L224" s="1"/>
  <c r="J223"/>
  <c r="L223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197"/>
  <c r="L197" s="1"/>
  <c r="J196"/>
  <c r="L196" s="1"/>
  <c r="J195"/>
  <c r="L195" s="1"/>
  <c r="J194"/>
  <c r="L194" s="1"/>
  <c r="J193"/>
  <c r="L193" s="1"/>
  <c r="J190"/>
  <c r="L190" s="1"/>
  <c r="J189"/>
  <c r="L189" s="1"/>
  <c r="J188"/>
  <c r="L188" s="1"/>
  <c r="J187"/>
  <c r="L187" s="1"/>
  <c r="J186"/>
  <c r="L186" s="1"/>
  <c r="K182"/>
  <c r="J180"/>
  <c r="L180" s="1"/>
  <c r="J179"/>
  <c r="L179" s="1"/>
  <c r="J178"/>
  <c r="L178" s="1"/>
  <c r="J173"/>
  <c r="L173" s="1"/>
  <c r="J140"/>
  <c r="L140" s="1"/>
  <c r="J138"/>
  <c r="L138" s="1"/>
  <c r="J136"/>
  <c r="L136" s="1"/>
  <c r="J135"/>
  <c r="L135" s="1"/>
  <c r="J130"/>
  <c r="L130" s="1"/>
  <c r="J127"/>
  <c r="L127" s="1"/>
  <c r="J106"/>
  <c r="L106" s="1"/>
  <c r="J104"/>
  <c r="J102"/>
  <c r="L102" s="1"/>
  <c r="J99"/>
  <c r="L99" s="1"/>
  <c r="J98"/>
  <c r="L98" s="1"/>
  <c r="J97"/>
  <c r="L97" s="1"/>
  <c r="J95"/>
  <c r="L95" s="1"/>
  <c r="J92"/>
  <c r="L92" s="1"/>
  <c r="J91"/>
  <c r="L91" s="1"/>
  <c r="J88"/>
  <c r="L88" s="1"/>
  <c r="J85"/>
  <c r="L85" s="1"/>
  <c r="J84"/>
  <c r="L84" s="1"/>
  <c r="J81"/>
  <c r="L81" s="1"/>
  <c r="J78"/>
  <c r="L78" s="1"/>
  <c r="J77"/>
  <c r="L77" s="1"/>
  <c r="J76"/>
  <c r="L76" s="1"/>
  <c r="J75"/>
  <c r="L75" s="1"/>
  <c r="K71"/>
  <c r="J44"/>
  <c r="L44" s="1"/>
  <c r="J42"/>
  <c r="L42" s="1"/>
  <c r="J40"/>
  <c r="L40" s="1"/>
  <c r="J38"/>
  <c r="L38" s="1"/>
  <c r="J12"/>
  <c r="L12" s="1"/>
  <c r="J35"/>
  <c r="L35" s="1"/>
  <c r="J34"/>
  <c r="L34" s="1"/>
  <c r="J33"/>
  <c r="L33" s="1"/>
  <c r="J30"/>
  <c r="L30" s="1"/>
  <c r="J29"/>
  <c r="L29" s="1"/>
  <c r="J28"/>
  <c r="L28" s="1"/>
  <c r="J25"/>
  <c r="L25" s="1"/>
  <c r="J24"/>
  <c r="L24" s="1"/>
  <c r="J21"/>
  <c r="L21" s="1"/>
  <c r="J18"/>
  <c r="L18" s="1"/>
  <c r="J17"/>
  <c r="L17" s="1"/>
  <c r="J16"/>
  <c r="L16" s="1"/>
  <c r="I75"/>
  <c r="I284"/>
  <c r="I283"/>
  <c r="I290"/>
  <c r="G290"/>
  <c r="I248"/>
  <c r="I180"/>
  <c r="I179"/>
  <c r="I35"/>
  <c r="I16"/>
  <c r="I361"/>
  <c r="I360"/>
  <c r="I359"/>
  <c r="I358"/>
  <c r="I357"/>
  <c r="I356"/>
  <c r="I280"/>
  <c r="I277"/>
  <c r="I276"/>
  <c r="I273"/>
  <c r="I265"/>
  <c r="I264"/>
  <c r="I263"/>
  <c r="I262"/>
  <c r="I261"/>
  <c r="I260"/>
  <c r="I259"/>
  <c r="I231"/>
  <c r="I227"/>
  <c r="I226"/>
  <c r="I225"/>
  <c r="I224"/>
  <c r="I223"/>
  <c r="I218"/>
  <c r="I217"/>
  <c r="I216"/>
  <c r="I215"/>
  <c r="I214"/>
  <c r="I213"/>
  <c r="I212"/>
  <c r="I211"/>
  <c r="I210"/>
  <c r="I209"/>
  <c r="I208"/>
  <c r="I207"/>
  <c r="I197"/>
  <c r="I196"/>
  <c r="I195"/>
  <c r="I194"/>
  <c r="I193"/>
  <c r="I190"/>
  <c r="I189"/>
  <c r="I188"/>
  <c r="I187"/>
  <c r="I186"/>
  <c r="I106"/>
  <c r="I104"/>
  <c r="I102"/>
  <c r="I99"/>
  <c r="I98"/>
  <c r="I97"/>
  <c r="I95"/>
  <c r="I92"/>
  <c r="I91"/>
  <c r="I88"/>
  <c r="I85"/>
  <c r="I81"/>
  <c r="I78"/>
  <c r="I77"/>
  <c r="I76"/>
  <c r="I71"/>
  <c r="I50"/>
  <c r="I48"/>
  <c r="I44"/>
  <c r="I42"/>
  <c r="I38"/>
  <c r="I34"/>
  <c r="I33"/>
  <c r="I30"/>
  <c r="I29"/>
  <c r="I25"/>
  <c r="I21"/>
  <c r="I18"/>
  <c r="I17"/>
  <c r="G284"/>
  <c r="G283"/>
  <c r="G280"/>
  <c r="G276"/>
  <c r="G277"/>
  <c r="G273"/>
  <c r="G218"/>
  <c r="G217"/>
  <c r="G216"/>
  <c r="G215"/>
  <c r="G214"/>
  <c r="G213"/>
  <c r="G212"/>
  <c r="G211"/>
  <c r="G210"/>
  <c r="G209"/>
  <c r="G208"/>
  <c r="G207"/>
  <c r="G197"/>
  <c r="G194"/>
  <c r="G195"/>
  <c r="G196"/>
  <c r="G193"/>
  <c r="G190"/>
  <c r="G189"/>
  <c r="G188"/>
  <c r="G187"/>
  <c r="G186"/>
  <c r="F182"/>
  <c r="I182" s="1"/>
  <c r="F178"/>
  <c r="I178" s="1"/>
  <c r="F176"/>
  <c r="I176" s="1"/>
  <c r="F140"/>
  <c r="I140" s="1"/>
  <c r="F138"/>
  <c r="I138" s="1"/>
  <c r="F136"/>
  <c r="I136" s="1"/>
  <c r="F135"/>
  <c r="I135" s="1"/>
  <c r="F130"/>
  <c r="I130" s="1"/>
  <c r="F127"/>
  <c r="I127" s="1"/>
  <c r="F117"/>
  <c r="H117" s="1"/>
  <c r="F114"/>
  <c r="H114" s="1"/>
  <c r="F112"/>
  <c r="H112" s="1"/>
  <c r="F110"/>
  <c r="H110" s="1"/>
  <c r="G102"/>
  <c r="G99"/>
  <c r="G98"/>
  <c r="G97"/>
  <c r="G95"/>
  <c r="G92"/>
  <c r="G91"/>
  <c r="G88"/>
  <c r="G85"/>
  <c r="G81"/>
  <c r="G78"/>
  <c r="G77"/>
  <c r="G76"/>
  <c r="F12"/>
  <c r="I12" s="1"/>
  <c r="G50"/>
  <c r="G48"/>
  <c r="G44"/>
  <c r="G42"/>
  <c r="F40"/>
  <c r="I40" s="1"/>
  <c r="G33"/>
  <c r="G30"/>
  <c r="G29"/>
  <c r="F28"/>
  <c r="I28" s="1"/>
  <c r="G25"/>
  <c r="F24"/>
  <c r="I24" s="1"/>
  <c r="G21"/>
  <c r="G17"/>
  <c r="G361"/>
  <c r="G360"/>
  <c r="G359"/>
  <c r="G358"/>
  <c r="G357"/>
  <c r="G356"/>
  <c r="G38"/>
  <c r="G106"/>
  <c r="G104"/>
  <c r="G265"/>
  <c r="G259"/>
  <c r="G260"/>
  <c r="G261"/>
  <c r="G262"/>
  <c r="G263"/>
  <c r="G264"/>
  <c r="G231"/>
  <c r="G227"/>
  <c r="F173"/>
  <c r="I173" s="1"/>
  <c r="G223"/>
  <c r="G224"/>
  <c r="G225"/>
  <c r="G226"/>
  <c r="G71"/>
  <c r="G18"/>
  <c r="G34"/>
  <c r="G12"/>
  <c r="G28" l="1"/>
  <c r="I110"/>
  <c r="J110"/>
  <c r="L110" s="1"/>
  <c r="I114"/>
  <c r="J114"/>
  <c r="L114" s="1"/>
  <c r="I112"/>
  <c r="J112"/>
  <c r="L112" s="1"/>
  <c r="I117"/>
  <c r="J117"/>
  <c r="L117" s="1"/>
  <c r="G24"/>
  <c r="G40"/>
  <c r="G110"/>
  <c r="G112"/>
  <c r="G114"/>
  <c r="G117"/>
  <c r="G127"/>
  <c r="G130"/>
  <c r="G135"/>
  <c r="G136"/>
  <c r="G138"/>
  <c r="G140"/>
  <c r="G176"/>
  <c r="G178"/>
  <c r="G182"/>
  <c r="M262"/>
  <c r="M260"/>
</calcChain>
</file>

<file path=xl/sharedStrings.xml><?xml version="1.0" encoding="utf-8"?>
<sst xmlns="http://schemas.openxmlformats.org/spreadsheetml/2006/main" count="475" uniqueCount="235">
  <si>
    <t>TARIFFS FOR STANDS WITH VALUATIONS</t>
  </si>
  <si>
    <t>TARIFF</t>
  </si>
  <si>
    <t>%INCREASE</t>
  </si>
  <si>
    <t>ELECTRICITY</t>
  </si>
  <si>
    <t>Residential</t>
  </si>
  <si>
    <t>Basic Charge</t>
  </si>
  <si>
    <t>Unit Charge</t>
  </si>
  <si>
    <t>Prepaid</t>
  </si>
  <si>
    <t>Commercial</t>
  </si>
  <si>
    <t>Basic charge</t>
  </si>
  <si>
    <t>Industrial Bulk</t>
  </si>
  <si>
    <t xml:space="preserve">Basic Charge </t>
  </si>
  <si>
    <t>Municipal Buildings</t>
  </si>
  <si>
    <t>Reconnection after non payment</t>
  </si>
  <si>
    <t>Connection Fee</t>
  </si>
  <si>
    <t>Test of Meters</t>
  </si>
  <si>
    <t>WATER</t>
  </si>
  <si>
    <t>REFUSE REMOVAL</t>
  </si>
  <si>
    <t>Basic charge (Residential)</t>
  </si>
  <si>
    <t>Basic charge (Commercial)</t>
  </si>
  <si>
    <t>SEWERAGE</t>
  </si>
  <si>
    <t>Other Sewerage Tariffs</t>
  </si>
  <si>
    <t>RATES</t>
  </si>
  <si>
    <t>Tariffs (Property)</t>
  </si>
  <si>
    <t>SUNDRY TARIFFS</t>
  </si>
  <si>
    <t>Duplicate Accounts</t>
  </si>
  <si>
    <t>Photo Copies</t>
  </si>
  <si>
    <t>A4</t>
  </si>
  <si>
    <t>A3</t>
  </si>
  <si>
    <t xml:space="preserve">Building Plan Copies </t>
  </si>
  <si>
    <t>Paper</t>
  </si>
  <si>
    <t>A0</t>
  </si>
  <si>
    <t>A1</t>
  </si>
  <si>
    <t>A2</t>
  </si>
  <si>
    <t>Building Plan Copies</t>
  </si>
  <si>
    <t>Sepia/Durester</t>
  </si>
  <si>
    <t>Approval of Building Plans</t>
  </si>
  <si>
    <t>Flats</t>
  </si>
  <si>
    <t>Business</t>
  </si>
  <si>
    <t>Certificates</t>
  </si>
  <si>
    <t>Clearance Certificates</t>
  </si>
  <si>
    <t>Valuation Certificates</t>
  </si>
  <si>
    <t>Zoning Certificates</t>
  </si>
  <si>
    <t>Deposit Certificates</t>
  </si>
  <si>
    <t>Issue of Council Documents/Information</t>
  </si>
  <si>
    <t>Basic Fee of R30 plus photo copy fees as in paragraph (II) of Sundry Tariffs</t>
  </si>
  <si>
    <t>DEPOSITS</t>
  </si>
  <si>
    <t>Groblersdal</t>
  </si>
  <si>
    <t>Household</t>
  </si>
  <si>
    <t>Herfsakker (Only Electricity)</t>
  </si>
  <si>
    <t>RDP - Water</t>
  </si>
  <si>
    <t>RDP - Electricity</t>
  </si>
  <si>
    <t>Sewerage Points</t>
  </si>
  <si>
    <t>First 6 Units</t>
  </si>
  <si>
    <t>Free</t>
  </si>
  <si>
    <t>Commercial/ Industry</t>
  </si>
  <si>
    <t>The Director Finance determines the deposit as required from time to time.</t>
  </si>
  <si>
    <t>Currently the minimum is as follows:</t>
  </si>
  <si>
    <t>New connections (Water/Electricity/Sewerage)</t>
  </si>
  <si>
    <t>As calculated by the Director Technical Services (Cost + 10%)</t>
  </si>
  <si>
    <t xml:space="preserve">Hiring </t>
  </si>
  <si>
    <t>Halls</t>
  </si>
  <si>
    <t>Deposit (Refundable)</t>
  </si>
  <si>
    <t>Valuation Roll for Public</t>
  </si>
  <si>
    <t>First two Points</t>
  </si>
  <si>
    <t>There after per point</t>
  </si>
  <si>
    <t>Departmental</t>
  </si>
  <si>
    <t>Basic charge (Departmental)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</si>
  <si>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</si>
  <si>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</si>
  <si>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</si>
  <si>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</si>
  <si>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</si>
  <si>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</si>
  <si>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</si>
  <si>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</si>
  <si>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</si>
  <si>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</si>
  <si>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Above 201 Units</t>
  </si>
  <si>
    <t xml:space="preserve"> 51-200 Units</t>
  </si>
  <si>
    <t>Special Refuse</t>
  </si>
  <si>
    <t>xi)</t>
  </si>
  <si>
    <t>Cemetery Fees</t>
  </si>
  <si>
    <t>xii)</t>
  </si>
  <si>
    <t>Library Membership</t>
  </si>
  <si>
    <t>Residants with W&amp;E Account</t>
  </si>
  <si>
    <t>*Plot Reservation</t>
  </si>
  <si>
    <t xml:space="preserve">*Increase depth to 8vt </t>
  </si>
  <si>
    <t>*Resident Children</t>
  </si>
  <si>
    <t>*Children - Non Residents</t>
  </si>
  <si>
    <t>*Fees Motetema/ Hlogotlou Etc.</t>
  </si>
  <si>
    <t>* Fees Include VAT</t>
  </si>
  <si>
    <t>*Stadiums</t>
  </si>
  <si>
    <t>*Hiring</t>
  </si>
  <si>
    <t>Duplicate Payslips</t>
  </si>
  <si>
    <t>2007/2008</t>
  </si>
  <si>
    <t>Tempering with Electrical Meters</t>
  </si>
  <si>
    <t>First offence *</t>
  </si>
  <si>
    <t>* Meter removed until Payment</t>
  </si>
  <si>
    <t>*Stadiums (for Music Festivals)</t>
  </si>
  <si>
    <t>Cricket Field</t>
  </si>
  <si>
    <t>xiii)</t>
  </si>
  <si>
    <t>Fire Fighting Fees</t>
  </si>
  <si>
    <t>?</t>
  </si>
  <si>
    <t>ixv)</t>
  </si>
  <si>
    <t>Health Inspector Fines</t>
  </si>
  <si>
    <t>In Municipal Area</t>
  </si>
  <si>
    <t>R15- R50*</t>
  </si>
  <si>
    <t>*</t>
  </si>
  <si>
    <t>Plus Materials Used (Chemicals)</t>
  </si>
  <si>
    <t>Outside  Municipal Area</t>
  </si>
  <si>
    <t>R50-R150</t>
  </si>
  <si>
    <t>Retour journey per Km</t>
  </si>
  <si>
    <t>For the first Hour or part thereof</t>
  </si>
  <si>
    <t>Subsequent hour(s) or part thereof</t>
  </si>
  <si>
    <t>Fire Hoses (per Lenth)</t>
  </si>
  <si>
    <r>
      <t>Pumping of Wate</t>
    </r>
    <r>
      <rPr>
        <sz val="10"/>
        <rFont val="Arial"/>
        <family val="2"/>
      </rPr>
      <t>r</t>
    </r>
  </si>
  <si>
    <t>Protective Duties</t>
  </si>
  <si>
    <t>#</t>
  </si>
  <si>
    <r>
      <t xml:space="preserve">Per fireman per hour </t>
    </r>
    <r>
      <rPr>
        <vertAlign val="superscript"/>
        <sz val="10"/>
        <rFont val="Arial"/>
        <family val="2"/>
      </rPr>
      <t>#</t>
    </r>
  </si>
  <si>
    <t>After Midnight time x2</t>
  </si>
  <si>
    <t>Fire Extinguishers</t>
  </si>
  <si>
    <t>Used extinguishers cost plus handling cost</t>
  </si>
  <si>
    <t>R100-R150</t>
  </si>
  <si>
    <t>R 50-R100</t>
  </si>
  <si>
    <t>*Residents (In Municipal Area)</t>
  </si>
  <si>
    <t>*Non Residents (Outside Mun Bound)</t>
  </si>
  <si>
    <t>Water Tankers (per tank)</t>
  </si>
  <si>
    <t>2008/2009</t>
  </si>
  <si>
    <t>Duplicate IRP 5's</t>
  </si>
  <si>
    <t>First 50 Units  ( Indigents)</t>
  </si>
  <si>
    <t>First 50 Units  (Non-Indigents)</t>
  </si>
  <si>
    <t>Maximum Demand Charge  (60-100A)</t>
  </si>
  <si>
    <t>Industrial Bulk (100A - ABOVE)</t>
  </si>
  <si>
    <t>Second Offence *</t>
  </si>
  <si>
    <t>Third Offence</t>
  </si>
  <si>
    <t>Legal action will be take.</t>
  </si>
  <si>
    <t>Rresidentail</t>
  </si>
  <si>
    <t>7 to 10 Units</t>
  </si>
  <si>
    <t>11 to 30 Units</t>
  </si>
  <si>
    <t>Above 30 units</t>
  </si>
  <si>
    <t>Metered</t>
  </si>
  <si>
    <t>Unmetered</t>
  </si>
  <si>
    <t>Pre-Paid</t>
  </si>
  <si>
    <t>Monthly Flat Rate</t>
  </si>
  <si>
    <t>Communal Stand Pipes (Above RDP)</t>
  </si>
  <si>
    <t>Communal Stand Pipes (Pre-Paid)</t>
  </si>
  <si>
    <t>7 to 30 Units</t>
  </si>
  <si>
    <t>Load</t>
  </si>
  <si>
    <t>(6.3% increase to other stand sizes also)</t>
  </si>
  <si>
    <t>Parking per month</t>
  </si>
  <si>
    <r>
      <t>Swimming Pools per m</t>
    </r>
    <r>
      <rPr>
        <vertAlign val="superscript"/>
        <sz val="10"/>
        <rFont val="Arial"/>
        <family val="2"/>
      </rPr>
      <t>2</t>
    </r>
  </si>
  <si>
    <r>
      <t>Extensions per m</t>
    </r>
    <r>
      <rPr>
        <vertAlign val="superscript"/>
        <sz val="10"/>
        <rFont val="Arial"/>
        <family val="2"/>
      </rPr>
      <t>2</t>
    </r>
  </si>
  <si>
    <t>-</t>
  </si>
  <si>
    <r>
      <t>House &gt; 40m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per</t>
    </r>
    <r>
      <rPr>
        <vertAlign val="superscript"/>
        <sz val="10"/>
        <rFont val="Arial"/>
        <family val="2"/>
      </rPr>
      <t xml:space="preserve"> m2</t>
    </r>
  </si>
  <si>
    <r>
      <t>Flats  per m</t>
    </r>
    <r>
      <rPr>
        <vertAlign val="superscript"/>
        <sz val="10"/>
        <rFont val="Arial"/>
        <family val="2"/>
      </rPr>
      <t>2</t>
    </r>
  </si>
  <si>
    <r>
      <t>Business per m</t>
    </r>
    <r>
      <rPr>
        <vertAlign val="superscript"/>
        <sz val="10"/>
        <rFont val="Arial"/>
        <family val="2"/>
      </rPr>
      <t>2</t>
    </r>
  </si>
  <si>
    <t>Relaxation of building lines</t>
  </si>
  <si>
    <t>Approval of site Development Plan</t>
  </si>
  <si>
    <t>Subdivision of erven</t>
  </si>
  <si>
    <t>Consolidation of erven</t>
  </si>
  <si>
    <t>Consent uses/ amendment of conditions</t>
  </si>
  <si>
    <t>Consent use of certain land of buildings</t>
  </si>
  <si>
    <t>Amendment od scheme/ rezoning</t>
  </si>
  <si>
    <t>Repeal of scheme or provision or an approved scheme</t>
  </si>
  <si>
    <t>Town Establishment</t>
  </si>
  <si>
    <t>Ext of boundries of approves township</t>
  </si>
  <si>
    <t>Provision of reason of Council resolution</t>
  </si>
  <si>
    <t>Rezoning Certificate</t>
  </si>
  <si>
    <t>Town Planning</t>
  </si>
  <si>
    <t>Renting Machinary not for Buiseness Use</t>
  </si>
  <si>
    <t>Deposit</t>
  </si>
  <si>
    <t>Annual Fee</t>
  </si>
  <si>
    <t>Residants without W&amp;E Account</t>
  </si>
  <si>
    <t>Pensioners with W&amp;E Account</t>
  </si>
  <si>
    <t>Pensioners without W&amp;E Account</t>
  </si>
  <si>
    <t>xiv)</t>
  </si>
  <si>
    <t>xv)</t>
  </si>
  <si>
    <t>xvi)</t>
  </si>
  <si>
    <t>Advirtisment &amp; Hordings</t>
  </si>
  <si>
    <t>Application</t>
  </si>
  <si>
    <r>
      <t>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Board</t>
    </r>
  </si>
  <si>
    <t>Residential Property</t>
  </si>
  <si>
    <t>1 :</t>
  </si>
  <si>
    <t>Ratio at which property tax will be levied</t>
  </si>
  <si>
    <t>Buiseness and commercial</t>
  </si>
  <si>
    <t>Agricultural Property</t>
  </si>
  <si>
    <t>Stat Owned Property</t>
  </si>
  <si>
    <t>0,25</t>
  </si>
  <si>
    <t>Public Service Inrastructure</t>
  </si>
  <si>
    <t>Public Benefit Oganization Property</t>
  </si>
  <si>
    <t>Mining Property</t>
  </si>
  <si>
    <t>Municipal Property</t>
  </si>
  <si>
    <t>Not Levied</t>
  </si>
  <si>
    <t>* Rate levied on market value of land and buildings</t>
  </si>
  <si>
    <r>
      <t xml:space="preserve"># </t>
    </r>
    <r>
      <rPr>
        <sz val="10"/>
        <rFont val="Arial"/>
        <family val="2"/>
      </rPr>
      <t>Levied on land value</t>
    </r>
  </si>
  <si>
    <r>
      <t xml:space="preserve">8.9c </t>
    </r>
    <r>
      <rPr>
        <vertAlign val="superscript"/>
        <sz val="10"/>
        <rFont val="Arial"/>
        <family val="2"/>
      </rPr>
      <t xml:space="preserve"># </t>
    </r>
  </si>
  <si>
    <t>N/A</t>
  </si>
  <si>
    <t>0.00675c *</t>
  </si>
  <si>
    <t>2009/2010</t>
  </si>
  <si>
    <t>First 6 Units (Indigents)</t>
  </si>
  <si>
    <t>First 6 Units (Non-Indigents)</t>
  </si>
  <si>
    <t>Per Km</t>
  </si>
  <si>
    <t>Lost Books</t>
  </si>
  <si>
    <t>Per Book</t>
  </si>
  <si>
    <t>Library Fines</t>
  </si>
  <si>
    <t>Late Returns - per book per day</t>
  </si>
  <si>
    <t>Charged as per value of the book / or replacement</t>
  </si>
  <si>
    <t>R      50.00*</t>
  </si>
  <si>
    <t>* Indigent Household</t>
  </si>
  <si>
    <t>0.006c *</t>
  </si>
  <si>
    <t>2010/2011</t>
  </si>
  <si>
    <t>Cleaning of Stands</t>
  </si>
  <si>
    <t>Refuse Bins (Weely)</t>
  </si>
  <si>
    <t>xvii)</t>
  </si>
  <si>
    <t>Interest on Arrears Accounts</t>
  </si>
  <si>
    <t>15% interest will be charged per year</t>
  </si>
  <si>
    <t>A4 (Colour)</t>
  </si>
  <si>
    <t>xviii)</t>
  </si>
  <si>
    <t>Internet usage at Library</t>
  </si>
  <si>
    <r>
      <t xml:space="preserve">Every 5 minutes there after </t>
    </r>
    <r>
      <rPr>
        <vertAlign val="superscript"/>
        <sz val="10"/>
        <rFont val="Arial"/>
        <family val="2"/>
      </rPr>
      <t>$</t>
    </r>
  </si>
  <si>
    <r>
      <rPr>
        <vertAlign val="superscript"/>
        <sz val="10"/>
        <rFont val="Arial"/>
        <family val="2"/>
      </rPr>
      <t>$</t>
    </r>
    <r>
      <rPr>
        <sz val="10"/>
        <rFont val="Arial"/>
        <family val="2"/>
      </rPr>
      <t xml:space="preserve"> Or part their off</t>
    </r>
  </si>
  <si>
    <r>
      <t xml:space="preserve">First 15 minutes </t>
    </r>
    <r>
      <rPr>
        <vertAlign val="superscript"/>
        <sz val="10"/>
        <rFont val="Arial"/>
        <family val="2"/>
      </rPr>
      <t>$</t>
    </r>
  </si>
  <si>
    <t>xix)</t>
  </si>
  <si>
    <t>S&amp;T Tariffs</t>
  </si>
  <si>
    <t>Tariff per Km</t>
  </si>
  <si>
    <t>Out of Pocket Allowance</t>
  </si>
  <si>
    <t>* As per SARS Minimum non taxable kilometers</t>
  </si>
  <si>
    <t>2011/2012</t>
  </si>
  <si>
    <t>BUDGET 2011/2012</t>
  </si>
  <si>
    <t>xx)</t>
  </si>
  <si>
    <t>Application for Licenses</t>
  </si>
  <si>
    <t>Application for drives Test Week</t>
  </si>
  <si>
    <t>Application for drives Test Weekends</t>
  </si>
  <si>
    <t>Reconnection after hours</t>
  </si>
</sst>
</file>

<file path=xl/styles.xml><?xml version="1.0" encoding="utf-8"?>
<styleSheet xmlns="http://schemas.openxmlformats.org/spreadsheetml/2006/main">
  <numFmts count="9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&quot;R&quot;\ * #,##0.00_);_(&quot;R&quot;\ * \(#,##0.00\);_(&quot;R&quot;\ * &quot;-&quot;??_);_(@_)"/>
    <numFmt numFmtId="166" formatCode="0.0%"/>
    <numFmt numFmtId="167" formatCode="#,##0.0\c"/>
    <numFmt numFmtId="168" formatCode="#,##0.00\c"/>
    <numFmt numFmtId="169" formatCode="_ * #,##0.00000_ ;_ * \-#,##0.00000_ ;_ * &quot;-&quot;??_ ;_ @_ "/>
    <numFmt numFmtId="170" formatCode="0.000%"/>
  </numFmts>
  <fonts count="1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6" fillId="0" borderId="0" xfId="0" applyFont="1" applyBorder="1"/>
    <xf numFmtId="49" fontId="0" fillId="0" borderId="0" xfId="0" applyNumberFormat="1" applyBorder="1"/>
    <xf numFmtId="165" fontId="0" fillId="0" borderId="1" xfId="1" applyNumberFormat="1" applyFont="1" applyBorder="1" applyAlignment="1">
      <alignment horizontal="right"/>
    </xf>
    <xf numFmtId="166" fontId="0" fillId="0" borderId="1" xfId="0" applyNumberFormat="1" applyBorder="1"/>
    <xf numFmtId="165" fontId="0" fillId="0" borderId="1" xfId="1" applyNumberFormat="1" applyFont="1" applyBorder="1"/>
    <xf numFmtId="167" fontId="0" fillId="0" borderId="1" xfId="1" applyNumberFormat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166" fontId="0" fillId="0" borderId="0" xfId="0" applyNumberFormat="1" applyBorder="1"/>
    <xf numFmtId="165" fontId="0" fillId="0" borderId="0" xfId="1" applyNumberFormat="1" applyFont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165" fontId="0" fillId="0" borderId="8" xfId="1" applyNumberFormat="1" applyFont="1" applyBorder="1"/>
    <xf numFmtId="0" fontId="0" fillId="0" borderId="9" xfId="0" applyBorder="1"/>
    <xf numFmtId="165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left"/>
    </xf>
    <xf numFmtId="165" fontId="0" fillId="0" borderId="6" xfId="0" applyNumberFormat="1" applyBorder="1"/>
    <xf numFmtId="10" fontId="0" fillId="0" borderId="1" xfId="0" applyNumberFormat="1" applyBorder="1"/>
    <xf numFmtId="10" fontId="0" fillId="0" borderId="0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6" fontId="0" fillId="0" borderId="8" xfId="0" applyNumberFormat="1" applyBorder="1"/>
    <xf numFmtId="0" fontId="0" fillId="0" borderId="11" xfId="0" applyBorder="1"/>
    <xf numFmtId="166" fontId="0" fillId="0" borderId="11" xfId="0" applyNumberFormat="1" applyBorder="1"/>
    <xf numFmtId="0" fontId="6" fillId="0" borderId="2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12" xfId="0" applyNumberFormat="1" applyBorder="1"/>
    <xf numFmtId="0" fontId="8" fillId="0" borderId="2" xfId="0" applyFont="1" applyBorder="1"/>
    <xf numFmtId="0" fontId="3" fillId="0" borderId="0" xfId="0" applyFont="1" applyFill="1" applyBorder="1"/>
    <xf numFmtId="165" fontId="0" fillId="0" borderId="13" xfId="1" applyNumberFormat="1" applyFont="1" applyBorder="1"/>
    <xf numFmtId="166" fontId="0" fillId="0" borderId="1" xfId="0" applyNumberFormat="1" applyFill="1" applyBorder="1"/>
    <xf numFmtId="166" fontId="0" fillId="0" borderId="14" xfId="0" applyNumberFormat="1" applyBorder="1"/>
    <xf numFmtId="166" fontId="0" fillId="0" borderId="15" xfId="0" applyNumberFormat="1" applyBorder="1"/>
    <xf numFmtId="164" fontId="0" fillId="0" borderId="16" xfId="1" applyFont="1" applyBorder="1" applyAlignment="1">
      <alignment horizontal="right"/>
    </xf>
    <xf numFmtId="166" fontId="0" fillId="0" borderId="16" xfId="0" applyNumberFormat="1" applyBorder="1"/>
    <xf numFmtId="165" fontId="0" fillId="0" borderId="16" xfId="1" applyNumberFormat="1" applyFont="1" applyBorder="1"/>
    <xf numFmtId="0" fontId="0" fillId="0" borderId="15" xfId="0" applyBorder="1"/>
    <xf numFmtId="164" fontId="0" fillId="0" borderId="17" xfId="1" applyFont="1" applyBorder="1" applyAlignment="1">
      <alignment horizontal="right"/>
    </xf>
    <xf numFmtId="166" fontId="0" fillId="0" borderId="17" xfId="0" applyNumberFormat="1" applyBorder="1"/>
    <xf numFmtId="165" fontId="0" fillId="0" borderId="17" xfId="1" applyNumberFormat="1" applyFont="1" applyBorder="1"/>
    <xf numFmtId="166" fontId="0" fillId="0" borderId="18" xfId="0" applyNumberFormat="1" applyBorder="1"/>
    <xf numFmtId="0" fontId="6" fillId="0" borderId="0" xfId="0" applyFont="1" applyBorder="1" applyAlignment="1">
      <alignment horizontal="left"/>
    </xf>
    <xf numFmtId="0" fontId="0" fillId="0" borderId="16" xfId="0" applyBorder="1"/>
    <xf numFmtId="0" fontId="0" fillId="0" borderId="12" xfId="0" applyBorder="1"/>
    <xf numFmtId="165" fontId="0" fillId="0" borderId="12" xfId="1" applyNumberFormat="1" applyFont="1" applyBorder="1"/>
    <xf numFmtId="0" fontId="0" fillId="0" borderId="13" xfId="0" applyBorder="1"/>
    <xf numFmtId="0" fontId="8" fillId="0" borderId="0" xfId="0" applyFont="1" applyFill="1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quotePrefix="1" applyNumberForma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quotePrefix="1" applyBorder="1"/>
    <xf numFmtId="0" fontId="0" fillId="0" borderId="0" xfId="0" quotePrefix="1" applyFill="1" applyBorder="1"/>
    <xf numFmtId="166" fontId="0" fillId="0" borderId="1" xfId="0" quotePrefix="1" applyNumberFormat="1" applyBorder="1"/>
    <xf numFmtId="0" fontId="3" fillId="0" borderId="2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3" fillId="0" borderId="17" xfId="0" applyNumberFormat="1" applyFont="1" applyBorder="1" applyAlignment="1">
      <alignment horizontal="center" wrapText="1"/>
    </xf>
    <xf numFmtId="0" fontId="6" fillId="0" borderId="0" xfId="0" applyFont="1" applyFill="1" applyBorder="1"/>
    <xf numFmtId="0" fontId="3" fillId="0" borderId="8" xfId="0" applyFont="1" applyFill="1" applyBorder="1"/>
    <xf numFmtId="165" fontId="0" fillId="0" borderId="11" xfId="0" applyNumberFormat="1" applyBorder="1"/>
    <xf numFmtId="0" fontId="0" fillId="0" borderId="2" xfId="0" applyBorder="1" applyAlignment="1">
      <alignment horizontal="right"/>
    </xf>
    <xf numFmtId="166" fontId="0" fillId="0" borderId="1" xfId="0" quotePrefix="1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2" applyFont="1" applyBorder="1" applyAlignment="1">
      <alignment horizontal="right"/>
    </xf>
    <xf numFmtId="165" fontId="0" fillId="0" borderId="16" xfId="0" applyNumberFormat="1" applyBorder="1"/>
    <xf numFmtId="0" fontId="8" fillId="0" borderId="0" xfId="0" applyFont="1" applyBorder="1" applyAlignment="1">
      <alignment horizontal="left"/>
    </xf>
    <xf numFmtId="166" fontId="8" fillId="0" borderId="1" xfId="0" applyNumberFormat="1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0" xfId="0" applyFill="1" applyBorder="1" applyAlignment="1">
      <alignment horizontal="left"/>
    </xf>
    <xf numFmtId="165" fontId="0" fillId="0" borderId="17" xfId="0" applyNumberFormat="1" applyBorder="1"/>
    <xf numFmtId="165" fontId="0" fillId="0" borderId="13" xfId="0" applyNumberFormat="1" applyBorder="1"/>
    <xf numFmtId="43" fontId="0" fillId="0" borderId="0" xfId="0" applyNumberFormat="1"/>
    <xf numFmtId="169" fontId="0" fillId="0" borderId="0" xfId="0" applyNumberFormat="1"/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9" fillId="0" borderId="0" xfId="0" applyFont="1" applyFill="1" applyBorder="1"/>
    <xf numFmtId="0" fontId="3" fillId="0" borderId="10" xfId="0" applyFont="1" applyBorder="1"/>
    <xf numFmtId="0" fontId="6" fillId="0" borderId="11" xfId="0" applyFont="1" applyFill="1" applyBorder="1"/>
    <xf numFmtId="167" fontId="0" fillId="0" borderId="0" xfId="1" applyNumberFormat="1" applyFont="1" applyBorder="1" applyAlignment="1">
      <alignment horizontal="right"/>
    </xf>
    <xf numFmtId="0" fontId="0" fillId="0" borderId="0" xfId="0" applyFont="1" applyFill="1" applyBorder="1"/>
    <xf numFmtId="167" fontId="8" fillId="0" borderId="1" xfId="1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0" fontId="7" fillId="0" borderId="0" xfId="0" applyFont="1" applyBorder="1"/>
    <xf numFmtId="0" fontId="8" fillId="0" borderId="19" xfId="1" quotePrefix="1" applyNumberFormat="1" applyFont="1" applyBorder="1" applyAlignment="1">
      <alignment horizontal="right"/>
    </xf>
    <xf numFmtId="0" fontId="0" fillId="0" borderId="20" xfId="0" applyNumberFormat="1" applyBorder="1" applyAlignment="1">
      <alignment horizontal="left"/>
    </xf>
    <xf numFmtId="0" fontId="8" fillId="0" borderId="6" xfId="1" quotePrefix="1" applyNumberFormat="1" applyFon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165" fontId="8" fillId="0" borderId="1" xfId="2" applyFont="1" applyBorder="1" applyAlignment="1">
      <alignment horizontal="right"/>
    </xf>
    <xf numFmtId="0" fontId="0" fillId="0" borderId="21" xfId="0" applyBorder="1"/>
    <xf numFmtId="165" fontId="0" fillId="0" borderId="11" xfId="1" applyNumberFormat="1" applyFont="1" applyBorder="1"/>
    <xf numFmtId="0" fontId="0" fillId="0" borderId="8" xfId="0" applyFill="1" applyBorder="1"/>
    <xf numFmtId="0" fontId="6" fillId="0" borderId="11" xfId="0" applyFont="1" applyBorder="1"/>
    <xf numFmtId="168" fontId="0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165" fontId="0" fillId="0" borderId="13" xfId="1" applyNumberFormat="1" applyFont="1" applyBorder="1" applyAlignment="1"/>
    <xf numFmtId="165" fontId="0" fillId="0" borderId="12" xfId="1" applyNumberFormat="1" applyFont="1" applyBorder="1" applyAlignment="1"/>
    <xf numFmtId="165" fontId="3" fillId="0" borderId="13" xfId="0" applyNumberFormat="1" applyFont="1" applyBorder="1" applyAlignment="1"/>
    <xf numFmtId="165" fontId="3" fillId="0" borderId="12" xfId="0" applyNumberFormat="1" applyFont="1" applyBorder="1" applyAlignment="1"/>
    <xf numFmtId="44" fontId="0" fillId="0" borderId="0" xfId="0" applyNumberFormat="1"/>
    <xf numFmtId="165" fontId="0" fillId="0" borderId="1" xfId="2" applyFont="1" applyBorder="1" applyAlignment="1">
      <alignment horizontal="center"/>
    </xf>
    <xf numFmtId="165" fontId="0" fillId="0" borderId="0" xfId="2" applyFont="1" applyBorder="1"/>
    <xf numFmtId="167" fontId="1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5" fontId="0" fillId="0" borderId="1" xfId="2" applyFont="1" applyBorder="1" applyAlignment="1">
      <alignment horizontal="right" vertical="center"/>
    </xf>
    <xf numFmtId="0" fontId="1" fillId="0" borderId="0" xfId="0" applyFont="1" applyFill="1" applyBorder="1"/>
    <xf numFmtId="165" fontId="0" fillId="0" borderId="18" xfId="0" applyNumberFormat="1" applyBorder="1"/>
    <xf numFmtId="165" fontId="0" fillId="0" borderId="19" xfId="1" applyNumberFormat="1" applyFont="1" applyBorder="1"/>
    <xf numFmtId="165" fontId="0" fillId="0" borderId="0" xfId="2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1" fillId="0" borderId="1" xfId="0" applyNumberFormat="1" applyFont="1" applyBorder="1"/>
    <xf numFmtId="0" fontId="1" fillId="0" borderId="2" xfId="0" quotePrefix="1" applyFont="1" applyBorder="1"/>
    <xf numFmtId="165" fontId="0" fillId="0" borderId="14" xfId="1" applyNumberFormat="1" applyFont="1" applyBorder="1" applyAlignment="1"/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70" fontId="0" fillId="0" borderId="0" xfId="3" applyNumberFormat="1" applyFont="1"/>
    <xf numFmtId="165" fontId="1" fillId="0" borderId="1" xfId="0" applyNumberFormat="1" applyFont="1" applyBorder="1"/>
    <xf numFmtId="0" fontId="1" fillId="0" borderId="0" xfId="0" applyFont="1" applyBorder="1"/>
    <xf numFmtId="0" fontId="0" fillId="0" borderId="7" xfId="0" applyBorder="1" applyAlignment="1">
      <alignment horizontal="right"/>
    </xf>
    <xf numFmtId="0" fontId="8" fillId="0" borderId="8" xfId="0" applyFont="1" applyFill="1" applyBorder="1"/>
    <xf numFmtId="165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8" fillId="0" borderId="11" xfId="0" applyFont="1" applyFill="1" applyBorder="1"/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165" fontId="3" fillId="0" borderId="13" xfId="2" applyFont="1" applyBorder="1" applyAlignment="1">
      <alignment horizontal="center"/>
    </xf>
    <xf numFmtId="165" fontId="3" fillId="0" borderId="14" xfId="2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2" xfId="1" applyNumberFormat="1" applyFont="1" applyBorder="1" applyAlignment="1">
      <alignment horizontal="center"/>
    </xf>
    <xf numFmtId="0" fontId="8" fillId="0" borderId="23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showGridLines="0" tabSelected="1" zoomScaleNormal="100" zoomScaleSheetLayoutView="68" workbookViewId="0">
      <selection sqref="A1:O122"/>
    </sheetView>
  </sheetViews>
  <sheetFormatPr defaultRowHeight="12.75"/>
  <cols>
    <col min="1" max="1" width="2.5703125" customWidth="1"/>
    <col min="2" max="2" width="10.5703125" customWidth="1"/>
    <col min="3" max="3" width="36.85546875" customWidth="1"/>
    <col min="4" max="4" width="13.28515625" hidden="1" customWidth="1"/>
    <col min="5" max="5" width="11.7109375" hidden="1" customWidth="1"/>
    <col min="6" max="6" width="12.140625" hidden="1" customWidth="1"/>
    <col min="7" max="7" width="11.7109375" hidden="1" customWidth="1"/>
    <col min="8" max="8" width="12.7109375" hidden="1" customWidth="1"/>
    <col min="9" max="9" width="11.7109375" hidden="1" customWidth="1"/>
    <col min="10" max="10" width="13.42578125" customWidth="1"/>
    <col min="11" max="11" width="11.7109375" customWidth="1"/>
    <col min="12" max="12" width="15.85546875" customWidth="1"/>
    <col min="13" max="13" width="11.7109375" customWidth="1"/>
    <col min="14" max="14" width="4.85546875" customWidth="1"/>
    <col min="15" max="15" width="3.140625" customWidth="1"/>
    <col min="16" max="16" width="9.7109375" bestFit="1" customWidth="1"/>
  </cols>
  <sheetData>
    <row r="1" spans="2:14" ht="13.5" thickBot="1"/>
    <row r="2" spans="2:14" ht="18">
      <c r="B2" s="165" t="s">
        <v>229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2:14">
      <c r="B3" s="4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2:14" ht="15.75">
      <c r="B4" s="168" t="s">
        <v>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</row>
    <row r="5" spans="2:14" ht="16.5" thickBot="1">
      <c r="B5" s="6"/>
      <c r="C5" s="7"/>
      <c r="D5" s="7"/>
      <c r="E5" s="7"/>
      <c r="F5" s="7"/>
      <c r="G5" s="7"/>
      <c r="H5" s="116"/>
      <c r="I5" s="116"/>
      <c r="J5" s="129"/>
      <c r="K5" s="129"/>
      <c r="L5" s="139"/>
      <c r="M5" s="139"/>
      <c r="N5" s="5"/>
    </row>
    <row r="6" spans="2:14">
      <c r="B6" s="4"/>
      <c r="C6" s="1"/>
      <c r="D6" s="8" t="s">
        <v>1</v>
      </c>
      <c r="E6" s="8" t="s">
        <v>2</v>
      </c>
      <c r="F6" s="8" t="s">
        <v>1</v>
      </c>
      <c r="G6" s="8" t="s">
        <v>2</v>
      </c>
      <c r="H6" s="8" t="s">
        <v>1</v>
      </c>
      <c r="I6" s="8" t="s">
        <v>2</v>
      </c>
      <c r="J6" s="8" t="s">
        <v>1</v>
      </c>
      <c r="K6" s="8" t="s">
        <v>2</v>
      </c>
      <c r="L6" s="8" t="s">
        <v>1</v>
      </c>
      <c r="M6" s="8" t="s">
        <v>2</v>
      </c>
      <c r="N6" s="5"/>
    </row>
    <row r="7" spans="2:14" ht="13.5" thickBot="1">
      <c r="B7" s="4"/>
      <c r="C7" s="1"/>
      <c r="D7" s="9" t="s">
        <v>95</v>
      </c>
      <c r="E7" s="9" t="s">
        <v>95</v>
      </c>
      <c r="F7" s="9" t="s">
        <v>128</v>
      </c>
      <c r="G7" s="9" t="s">
        <v>128</v>
      </c>
      <c r="H7" s="9" t="s">
        <v>199</v>
      </c>
      <c r="I7" s="9" t="s">
        <v>199</v>
      </c>
      <c r="J7" s="9" t="s">
        <v>211</v>
      </c>
      <c r="K7" s="9" t="s">
        <v>211</v>
      </c>
      <c r="L7" s="9" t="s">
        <v>228</v>
      </c>
      <c r="M7" s="9" t="s">
        <v>228</v>
      </c>
      <c r="N7" s="5"/>
    </row>
    <row r="8" spans="2:14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</row>
    <row r="9" spans="2:14">
      <c r="B9" s="10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</row>
    <row r="10" spans="2:14">
      <c r="B10" s="10" t="s">
        <v>68</v>
      </c>
      <c r="C10" s="11" t="s">
        <v>4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5"/>
    </row>
    <row r="11" spans="2:14">
      <c r="B11" s="10"/>
      <c r="C11" s="11"/>
      <c r="D11" s="12"/>
      <c r="E11" s="1"/>
      <c r="F11" s="1"/>
      <c r="G11" s="1"/>
      <c r="H11" s="1"/>
      <c r="I11" s="1"/>
      <c r="J11" s="1"/>
      <c r="K11" s="1"/>
      <c r="L11" s="1"/>
      <c r="M11" s="1"/>
      <c r="N11" s="5"/>
    </row>
    <row r="12" spans="2:14">
      <c r="B12" s="10"/>
      <c r="C12" s="1" t="s">
        <v>5</v>
      </c>
      <c r="D12" s="13">
        <v>48</v>
      </c>
      <c r="E12" s="14">
        <v>0.245</v>
      </c>
      <c r="F12" s="15">
        <f>D12*1.142</f>
        <v>54.815999999999995</v>
      </c>
      <c r="G12" s="14">
        <f>(F12-D12)/D12</f>
        <v>0.1419999999999999</v>
      </c>
      <c r="H12" s="15">
        <v>61.37</v>
      </c>
      <c r="I12" s="14">
        <f>(H12-F12)/F12</f>
        <v>0.11956363105662585</v>
      </c>
      <c r="J12" s="15">
        <f>H12*(1+K12)</f>
        <v>65.052199999999999</v>
      </c>
      <c r="K12" s="14">
        <v>0.06</v>
      </c>
      <c r="L12" s="15">
        <f>J12*(1+M12)</f>
        <v>68.955331999999999</v>
      </c>
      <c r="M12" s="31">
        <v>0.06</v>
      </c>
      <c r="N12" s="5"/>
    </row>
    <row r="13" spans="2:14">
      <c r="B13" s="10"/>
      <c r="C13" s="11"/>
      <c r="D13" s="12"/>
      <c r="E13" s="1"/>
      <c r="F13" s="1"/>
      <c r="G13" s="1"/>
      <c r="H13" s="1"/>
      <c r="I13" s="1"/>
      <c r="J13" s="1"/>
      <c r="K13" s="1"/>
      <c r="L13" s="1"/>
      <c r="M13" s="32"/>
      <c r="N13" s="5"/>
    </row>
    <row r="14" spans="2:14">
      <c r="B14" s="10"/>
      <c r="C14" s="1" t="s">
        <v>6</v>
      </c>
      <c r="D14" s="12"/>
      <c r="E14" s="1"/>
      <c r="F14" s="1"/>
      <c r="G14" s="1"/>
      <c r="H14" s="1"/>
      <c r="I14" s="1"/>
      <c r="J14" s="1"/>
      <c r="K14" s="1"/>
      <c r="L14" s="1"/>
      <c r="M14" s="32"/>
      <c r="N14" s="5"/>
    </row>
    <row r="15" spans="2:14">
      <c r="B15" s="4"/>
      <c r="C15" s="39" t="s">
        <v>130</v>
      </c>
      <c r="D15" s="16" t="s">
        <v>54</v>
      </c>
      <c r="E15" s="14">
        <v>0</v>
      </c>
      <c r="F15" s="16" t="s">
        <v>54</v>
      </c>
      <c r="G15" s="14">
        <v>0</v>
      </c>
      <c r="H15" s="16" t="s">
        <v>54</v>
      </c>
      <c r="I15" s="14">
        <v>0</v>
      </c>
      <c r="J15" s="16" t="s">
        <v>54</v>
      </c>
      <c r="K15" s="14">
        <v>0</v>
      </c>
      <c r="L15" s="16" t="s">
        <v>54</v>
      </c>
      <c r="M15" s="31">
        <v>0</v>
      </c>
      <c r="N15" s="5"/>
    </row>
    <row r="16" spans="2:14">
      <c r="B16" s="4"/>
      <c r="C16" s="39" t="s">
        <v>131</v>
      </c>
      <c r="D16" s="16" t="s">
        <v>54</v>
      </c>
      <c r="E16" s="14">
        <v>0</v>
      </c>
      <c r="F16" s="16">
        <v>32.54</v>
      </c>
      <c r="G16" s="14">
        <v>1</v>
      </c>
      <c r="H16" s="16">
        <v>40.200000000000003</v>
      </c>
      <c r="I16" s="14">
        <f>(H16-F16)/F16</f>
        <v>0.23540258143822998</v>
      </c>
      <c r="J16" s="16">
        <f>H16*(1+K16)</f>
        <v>47.436</v>
      </c>
      <c r="K16" s="14">
        <v>0.18</v>
      </c>
      <c r="L16" s="16">
        <f>J16*(1+M16)</f>
        <v>55.97448</v>
      </c>
      <c r="M16" s="31">
        <v>0.18</v>
      </c>
      <c r="N16" s="5"/>
    </row>
    <row r="17" spans="2:14">
      <c r="B17" s="4"/>
      <c r="C17" s="40" t="s">
        <v>79</v>
      </c>
      <c r="D17" s="16">
        <v>30.7</v>
      </c>
      <c r="E17" s="14">
        <v>5.5E-2</v>
      </c>
      <c r="F17" s="16">
        <v>39.9</v>
      </c>
      <c r="G17" s="14">
        <f>(F17-D17)/D17</f>
        <v>0.29967426710097717</v>
      </c>
      <c r="H17" s="16">
        <v>49.4</v>
      </c>
      <c r="I17" s="14">
        <f>(H17-F17)/F17</f>
        <v>0.23809523809523811</v>
      </c>
      <c r="J17" s="16">
        <f t="shared" ref="J17:J18" si="0">H17*(1+K17)</f>
        <v>58.785999999999994</v>
      </c>
      <c r="K17" s="14">
        <v>0.19</v>
      </c>
      <c r="L17" s="16">
        <f t="shared" ref="L17" si="1">J17*(1+M17)</f>
        <v>69.955339999999993</v>
      </c>
      <c r="M17" s="31">
        <v>0.19</v>
      </c>
      <c r="N17" s="5"/>
    </row>
    <row r="18" spans="2:14">
      <c r="B18" s="4"/>
      <c r="C18" s="40" t="s">
        <v>78</v>
      </c>
      <c r="D18" s="16">
        <v>32.700000000000003</v>
      </c>
      <c r="E18" s="64">
        <v>6.5000000000000002E-2</v>
      </c>
      <c r="F18" s="16">
        <v>43.36</v>
      </c>
      <c r="G18" s="14">
        <f>(F18-D18)/D18</f>
        <v>0.3259938837920488</v>
      </c>
      <c r="H18" s="16">
        <v>58.1</v>
      </c>
      <c r="I18" s="14">
        <f>(H18-F18)/F18</f>
        <v>0.3399446494464945</v>
      </c>
      <c r="J18" s="16">
        <f t="shared" si="0"/>
        <v>69.72</v>
      </c>
      <c r="K18" s="14">
        <v>0.2</v>
      </c>
      <c r="L18" s="16">
        <f>J18*(1+M18)</f>
        <v>84.361199999999997</v>
      </c>
      <c r="M18" s="31">
        <v>0.21</v>
      </c>
      <c r="N18" s="5"/>
    </row>
    <row r="19" spans="2:14">
      <c r="B19" s="4"/>
      <c r="C19" s="1"/>
      <c r="D19" s="17"/>
      <c r="E19" s="18"/>
      <c r="F19" s="19"/>
      <c r="G19" s="47"/>
      <c r="H19" s="19"/>
      <c r="I19" s="47"/>
      <c r="J19" s="19"/>
      <c r="K19" s="47"/>
      <c r="L19" s="19"/>
      <c r="M19" s="145"/>
      <c r="N19" s="5"/>
    </row>
    <row r="20" spans="2:14">
      <c r="B20" s="4"/>
      <c r="C20" s="11" t="s">
        <v>7</v>
      </c>
      <c r="D20" s="17"/>
      <c r="E20" s="18"/>
      <c r="F20" s="19"/>
      <c r="G20" s="47"/>
      <c r="H20" s="19"/>
      <c r="I20" s="47"/>
      <c r="J20" s="19"/>
      <c r="K20" s="47"/>
      <c r="L20" s="19"/>
      <c r="M20" s="145"/>
      <c r="N20" s="5"/>
    </row>
    <row r="21" spans="2:14">
      <c r="B21" s="4"/>
      <c r="C21" s="1" t="s">
        <v>6</v>
      </c>
      <c r="D21" s="16">
        <v>38.5</v>
      </c>
      <c r="E21" s="14">
        <v>0.06</v>
      </c>
      <c r="F21" s="16">
        <v>51</v>
      </c>
      <c r="G21" s="14">
        <f>(F21-D21)/D21</f>
        <v>0.32467532467532467</v>
      </c>
      <c r="H21" s="115">
        <v>68.34</v>
      </c>
      <c r="I21" s="14">
        <f>(H21-F21)/F21</f>
        <v>0.34000000000000008</v>
      </c>
      <c r="J21" s="16">
        <f t="shared" ref="J21" si="2">H21*(1+K21)</f>
        <v>81.324600000000004</v>
      </c>
      <c r="K21" s="14">
        <v>0.19</v>
      </c>
      <c r="L21" s="16">
        <f t="shared" ref="L21" si="3">J21*(1+M21)</f>
        <v>97.898553480000004</v>
      </c>
      <c r="M21" s="31">
        <v>0.20380000000000001</v>
      </c>
      <c r="N21" s="5"/>
    </row>
    <row r="22" spans="2:14">
      <c r="B22" s="4"/>
      <c r="C22" s="1"/>
      <c r="D22" s="17"/>
      <c r="E22" s="18"/>
      <c r="F22" s="19"/>
      <c r="G22" s="47"/>
      <c r="H22" s="19"/>
      <c r="I22" s="47"/>
      <c r="J22" s="19"/>
      <c r="K22" s="47"/>
      <c r="L22" s="19"/>
      <c r="M22" s="145"/>
      <c r="N22" s="5"/>
    </row>
    <row r="23" spans="2:14">
      <c r="B23" s="10" t="s">
        <v>69</v>
      </c>
      <c r="C23" s="11" t="s">
        <v>8</v>
      </c>
      <c r="D23" s="17"/>
      <c r="E23" s="18"/>
      <c r="F23" s="19"/>
      <c r="G23" s="47"/>
      <c r="H23" s="19"/>
      <c r="I23" s="47"/>
      <c r="J23" s="19"/>
      <c r="K23" s="47"/>
      <c r="L23" s="19"/>
      <c r="M23" s="145"/>
      <c r="N23" s="5"/>
    </row>
    <row r="24" spans="2:14">
      <c r="B24" s="4"/>
      <c r="C24" s="1" t="s">
        <v>9</v>
      </c>
      <c r="D24" s="13">
        <v>80</v>
      </c>
      <c r="E24" s="14">
        <v>0.21299999999999999</v>
      </c>
      <c r="F24" s="79">
        <f>D24*1.16</f>
        <v>92.8</v>
      </c>
      <c r="G24" s="14">
        <f>(F24-D24)/D24</f>
        <v>0.15999999999999998</v>
      </c>
      <c r="H24" s="79">
        <v>98</v>
      </c>
      <c r="I24" s="14">
        <f>(H24-F24)/F24</f>
        <v>5.6034482758620725E-2</v>
      </c>
      <c r="J24" s="79">
        <f t="shared" ref="J24" si="4">H24*(1+K24)</f>
        <v>103.88000000000001</v>
      </c>
      <c r="K24" s="14">
        <v>0.06</v>
      </c>
      <c r="L24" s="79">
        <f t="shared" ref="L24:L25" si="5">J24*(1+M24)</f>
        <v>110.11280000000002</v>
      </c>
      <c r="M24" s="31">
        <v>0.06</v>
      </c>
      <c r="N24" s="5"/>
    </row>
    <row r="25" spans="2:14">
      <c r="B25" s="4"/>
      <c r="C25" s="1" t="s">
        <v>6</v>
      </c>
      <c r="D25" s="16">
        <v>32.9</v>
      </c>
      <c r="E25" s="14">
        <v>0.06</v>
      </c>
      <c r="F25" s="16">
        <v>43.6</v>
      </c>
      <c r="G25" s="14">
        <f>(F25-D25)/D25</f>
        <v>0.32522796352583594</v>
      </c>
      <c r="H25" s="16">
        <v>58.42</v>
      </c>
      <c r="I25" s="14">
        <f>(H25-F25)/F25</f>
        <v>0.33990825688073395</v>
      </c>
      <c r="J25" s="16">
        <f t="shared" ref="J25" si="6">H25*(1+K25)</f>
        <v>69.519800000000004</v>
      </c>
      <c r="K25" s="14">
        <v>0.19</v>
      </c>
      <c r="L25" s="16">
        <f t="shared" si="5"/>
        <v>83.687935240000002</v>
      </c>
      <c r="M25" s="31">
        <v>0.20380000000000001</v>
      </c>
      <c r="N25" s="5"/>
    </row>
    <row r="26" spans="2:14">
      <c r="B26" s="4"/>
      <c r="C26" s="1"/>
      <c r="D26" s="17"/>
      <c r="E26" s="18"/>
      <c r="F26" s="19"/>
      <c r="G26" s="47"/>
      <c r="H26" s="19"/>
      <c r="I26" s="47"/>
      <c r="J26" s="19"/>
      <c r="K26" s="47"/>
      <c r="L26" s="19"/>
      <c r="M26" s="145"/>
      <c r="N26" s="5"/>
    </row>
    <row r="27" spans="2:14">
      <c r="B27" s="10" t="s">
        <v>70</v>
      </c>
      <c r="C27" s="11" t="s">
        <v>10</v>
      </c>
      <c r="D27" s="17"/>
      <c r="E27" s="18"/>
      <c r="F27" s="19"/>
      <c r="G27" s="47"/>
      <c r="H27" s="19"/>
      <c r="I27" s="47"/>
      <c r="J27" s="19"/>
      <c r="K27" s="47"/>
      <c r="L27" s="19"/>
      <c r="M27" s="145"/>
      <c r="N27" s="5"/>
    </row>
    <row r="28" spans="2:14">
      <c r="B28" s="4"/>
      <c r="C28" s="1" t="s">
        <v>11</v>
      </c>
      <c r="D28" s="13">
        <v>188</v>
      </c>
      <c r="E28" s="14">
        <v>0.121</v>
      </c>
      <c r="F28" s="79">
        <f>D28*1.16</f>
        <v>218.07999999999998</v>
      </c>
      <c r="G28" s="14">
        <f>(F28-D28)/D28</f>
        <v>0.15999999999999992</v>
      </c>
      <c r="H28" s="79">
        <v>230.25</v>
      </c>
      <c r="I28" s="14">
        <f>(H28-F28)/F28</f>
        <v>5.5805209097578946E-2</v>
      </c>
      <c r="J28" s="79">
        <f t="shared" ref="J28:J30" si="7">H28*(1+K28)</f>
        <v>245.21624999999997</v>
      </c>
      <c r="K28" s="14">
        <v>6.5000000000000002E-2</v>
      </c>
      <c r="L28" s="79">
        <f t="shared" ref="L28:L30" si="8">J28*(1+M28)</f>
        <v>259.92922499999997</v>
      </c>
      <c r="M28" s="31">
        <v>0.06</v>
      </c>
      <c r="N28" s="5"/>
    </row>
    <row r="29" spans="2:14">
      <c r="B29" s="4"/>
      <c r="C29" s="1" t="s">
        <v>6</v>
      </c>
      <c r="D29" s="16">
        <v>17.7</v>
      </c>
      <c r="E29" s="14">
        <v>0.06</v>
      </c>
      <c r="F29" s="115">
        <v>23.46</v>
      </c>
      <c r="G29" s="14">
        <f>(F29-D29)/D29</f>
        <v>0.32542372881355941</v>
      </c>
      <c r="H29" s="115">
        <v>31.44</v>
      </c>
      <c r="I29" s="14">
        <f>(H29-F29)/F29</f>
        <v>0.34015345268542202</v>
      </c>
      <c r="J29" s="16">
        <f t="shared" si="7"/>
        <v>37.413600000000002</v>
      </c>
      <c r="K29" s="14">
        <v>0.19</v>
      </c>
      <c r="L29" s="16">
        <f t="shared" si="8"/>
        <v>45.03849168</v>
      </c>
      <c r="M29" s="31">
        <v>0.20380000000000001</v>
      </c>
      <c r="N29" s="5"/>
    </row>
    <row r="30" spans="2:14">
      <c r="B30" s="4"/>
      <c r="C30" s="83" t="s">
        <v>132</v>
      </c>
      <c r="D30" s="13">
        <v>58.09</v>
      </c>
      <c r="E30" s="14">
        <v>0.06</v>
      </c>
      <c r="F30" s="110">
        <v>71.63</v>
      </c>
      <c r="G30" s="14">
        <f>(F30-D30)/D30</f>
        <v>0.23308658977448771</v>
      </c>
      <c r="H30" s="110">
        <v>71.63</v>
      </c>
      <c r="I30" s="14">
        <f>(H30-F30)/F30</f>
        <v>0</v>
      </c>
      <c r="J30" s="79">
        <f t="shared" si="7"/>
        <v>85.239699999999985</v>
      </c>
      <c r="K30" s="14">
        <v>0.19</v>
      </c>
      <c r="L30" s="79">
        <f t="shared" si="8"/>
        <v>101.43524299999997</v>
      </c>
      <c r="M30" s="31">
        <v>0.19</v>
      </c>
      <c r="N30" s="5"/>
    </row>
    <row r="31" spans="2:14">
      <c r="B31" s="4"/>
      <c r="C31" s="1"/>
      <c r="D31" s="17"/>
      <c r="E31" s="18"/>
      <c r="F31" s="19"/>
      <c r="G31" s="47"/>
      <c r="H31" s="19"/>
      <c r="I31" s="47"/>
      <c r="J31" s="19"/>
      <c r="K31" s="47"/>
      <c r="L31" s="19"/>
      <c r="M31" s="145"/>
      <c r="N31" s="5"/>
    </row>
    <row r="32" spans="2:14">
      <c r="B32" s="10" t="s">
        <v>71</v>
      </c>
      <c r="C32" s="11" t="s">
        <v>133</v>
      </c>
      <c r="D32" s="17"/>
      <c r="E32" s="18"/>
      <c r="F32" s="19"/>
      <c r="G32" s="47"/>
      <c r="H32" s="19"/>
      <c r="I32" s="47"/>
      <c r="J32" s="19"/>
      <c r="K32" s="47"/>
      <c r="L32" s="19"/>
      <c r="M32" s="145"/>
      <c r="N32" s="5"/>
    </row>
    <row r="33" spans="2:14">
      <c r="B33" s="4"/>
      <c r="C33" s="1" t="s">
        <v>5</v>
      </c>
      <c r="D33" s="13">
        <v>59.28</v>
      </c>
      <c r="E33" s="14">
        <v>0.06</v>
      </c>
      <c r="F33" s="79">
        <v>78.599999999999994</v>
      </c>
      <c r="G33" s="14">
        <f>(F33-D33)/D33</f>
        <v>0.32591093117408892</v>
      </c>
      <c r="H33" s="79">
        <v>83</v>
      </c>
      <c r="I33" s="14">
        <f>(H33-F33)/F33</f>
        <v>5.5979643765903385E-2</v>
      </c>
      <c r="J33" s="79">
        <f t="shared" ref="J33:J35" si="9">H33*(1+K33)</f>
        <v>87.98</v>
      </c>
      <c r="K33" s="14">
        <v>0.06</v>
      </c>
      <c r="L33" s="79">
        <f t="shared" ref="L33:L35" si="10">J33*(1+M33)</f>
        <v>93.258800000000008</v>
      </c>
      <c r="M33" s="31">
        <v>0.06</v>
      </c>
      <c r="N33" s="5"/>
    </row>
    <row r="34" spans="2:14">
      <c r="B34" s="4"/>
      <c r="C34" s="1" t="s">
        <v>6</v>
      </c>
      <c r="D34" s="16">
        <v>32.6</v>
      </c>
      <c r="E34" s="14">
        <v>0.06</v>
      </c>
      <c r="F34" s="115">
        <v>23.46</v>
      </c>
      <c r="G34" s="14">
        <f>(F34-D34)/D34</f>
        <v>-0.28036809815950919</v>
      </c>
      <c r="H34" s="115">
        <v>31.44</v>
      </c>
      <c r="I34" s="14">
        <f>(H34-F34)/F34</f>
        <v>0.34015345268542202</v>
      </c>
      <c r="J34" s="16">
        <f t="shared" si="9"/>
        <v>37.413600000000002</v>
      </c>
      <c r="K34" s="14">
        <v>0.19</v>
      </c>
      <c r="L34" s="16">
        <f t="shared" si="10"/>
        <v>45.03849168</v>
      </c>
      <c r="M34" s="31">
        <v>0.20380000000000001</v>
      </c>
      <c r="N34" s="5"/>
    </row>
    <row r="35" spans="2:14">
      <c r="B35" s="4"/>
      <c r="C35" s="83" t="s">
        <v>132</v>
      </c>
      <c r="D35" s="13">
        <v>0</v>
      </c>
      <c r="E35" s="14">
        <v>0</v>
      </c>
      <c r="F35" s="79">
        <v>47.36</v>
      </c>
      <c r="G35" s="14">
        <v>1</v>
      </c>
      <c r="H35" s="79">
        <v>50</v>
      </c>
      <c r="I35" s="14">
        <f>(H35-F35)/F35</f>
        <v>5.5743243243243257E-2</v>
      </c>
      <c r="J35" s="79">
        <f t="shared" si="9"/>
        <v>53</v>
      </c>
      <c r="K35" s="14">
        <v>0.06</v>
      </c>
      <c r="L35" s="79">
        <f t="shared" si="10"/>
        <v>56.18</v>
      </c>
      <c r="M35" s="31">
        <v>0.06</v>
      </c>
      <c r="N35" s="5"/>
    </row>
    <row r="36" spans="2:14">
      <c r="B36" s="4"/>
      <c r="C36" s="1"/>
      <c r="D36" s="48"/>
      <c r="E36" s="49"/>
      <c r="F36" s="50"/>
      <c r="G36" s="49"/>
      <c r="H36" s="50"/>
      <c r="I36" s="49"/>
      <c r="J36" s="50"/>
      <c r="K36" s="49"/>
      <c r="L36" s="50"/>
      <c r="M36" s="146"/>
      <c r="N36" s="5"/>
    </row>
    <row r="37" spans="2:14">
      <c r="B37" s="10" t="s">
        <v>72</v>
      </c>
      <c r="C37" s="11" t="s">
        <v>12</v>
      </c>
      <c r="D37" s="52"/>
      <c r="E37" s="53"/>
      <c r="F37" s="54"/>
      <c r="G37" s="53"/>
      <c r="H37" s="54"/>
      <c r="I37" s="53"/>
      <c r="J37" s="54"/>
      <c r="K37" s="53"/>
      <c r="L37" s="54"/>
      <c r="M37" s="147"/>
      <c r="N37" s="5"/>
    </row>
    <row r="38" spans="2:14">
      <c r="B38" s="4"/>
      <c r="C38" s="1" t="s">
        <v>6</v>
      </c>
      <c r="D38" s="16">
        <v>29.7</v>
      </c>
      <c r="E38" s="14">
        <v>0.06</v>
      </c>
      <c r="F38" s="16">
        <v>39.4</v>
      </c>
      <c r="G38" s="14">
        <f>(F38-D38)/D38</f>
        <v>0.32659932659932656</v>
      </c>
      <c r="H38" s="115">
        <v>52.79</v>
      </c>
      <c r="I38" s="14">
        <f>(H38-F38)/F38</f>
        <v>0.33984771573604061</v>
      </c>
      <c r="J38" s="16">
        <f t="shared" ref="J38" si="11">H38*(1+K38)</f>
        <v>62.820099999999996</v>
      </c>
      <c r="K38" s="14">
        <v>0.19</v>
      </c>
      <c r="L38" s="16">
        <f t="shared" ref="L38" si="12">J38*(1+M38)</f>
        <v>75.622836379999995</v>
      </c>
      <c r="M38" s="31">
        <v>0.20380000000000001</v>
      </c>
      <c r="N38" s="5"/>
    </row>
    <row r="39" spans="2:14">
      <c r="B39" s="4"/>
      <c r="C39" s="1"/>
      <c r="D39" s="28"/>
      <c r="E39" s="1"/>
      <c r="F39" s="1"/>
      <c r="G39" s="51"/>
      <c r="H39" s="1"/>
      <c r="I39" s="51"/>
      <c r="J39" s="1"/>
      <c r="K39" s="51"/>
      <c r="L39" s="1"/>
      <c r="M39" s="145"/>
      <c r="N39" s="5"/>
    </row>
    <row r="40" spans="2:14">
      <c r="B40" s="4"/>
      <c r="C40" s="1" t="s">
        <v>13</v>
      </c>
      <c r="D40" s="13">
        <v>94.83</v>
      </c>
      <c r="E40" s="14">
        <v>0.06</v>
      </c>
      <c r="F40" s="79">
        <f>D40*1.18</f>
        <v>111.89939999999999</v>
      </c>
      <c r="G40" s="14">
        <f>(F40-D40)/D40</f>
        <v>0.17999999999999988</v>
      </c>
      <c r="H40" s="79">
        <v>118</v>
      </c>
      <c r="I40" s="14">
        <f>(H40-F40)/F40</f>
        <v>5.4518612253506411E-2</v>
      </c>
      <c r="J40" s="79">
        <f t="shared" ref="J40" si="13">H40*(1+K40)</f>
        <v>125.08000000000001</v>
      </c>
      <c r="K40" s="14">
        <v>0.06</v>
      </c>
      <c r="L40" s="79">
        <f t="shared" ref="L40" si="14">J40*(1+M40)</f>
        <v>132.58480000000003</v>
      </c>
      <c r="M40" s="31">
        <v>0.06</v>
      </c>
      <c r="N40" s="5"/>
    </row>
    <row r="41" spans="2:14">
      <c r="B41" s="4"/>
      <c r="C41" s="1"/>
      <c r="D41" s="17"/>
      <c r="E41" s="18"/>
      <c r="F41" s="19"/>
      <c r="G41" s="47"/>
      <c r="H41" s="19"/>
      <c r="I41" s="47"/>
      <c r="J41" s="19"/>
      <c r="K41" s="47"/>
      <c r="L41" s="19"/>
      <c r="M41" s="145"/>
      <c r="N41" s="5"/>
    </row>
    <row r="42" spans="2:14">
      <c r="B42" s="4"/>
      <c r="C42" s="1" t="s">
        <v>14</v>
      </c>
      <c r="D42" s="13">
        <v>29.75</v>
      </c>
      <c r="E42" s="14">
        <v>6.4000000000000001E-2</v>
      </c>
      <c r="F42" s="79">
        <v>35.090000000000003</v>
      </c>
      <c r="G42" s="14">
        <f>(F42-D42)/D42</f>
        <v>0.17949579831932785</v>
      </c>
      <c r="H42" s="79">
        <v>36.840000000000003</v>
      </c>
      <c r="I42" s="14">
        <f>(H42-F42)/F42</f>
        <v>4.9871758335708172E-2</v>
      </c>
      <c r="J42" s="79">
        <f t="shared" ref="J42" si="15">H42*(1+K42)</f>
        <v>39.050400000000003</v>
      </c>
      <c r="K42" s="14">
        <v>0.06</v>
      </c>
      <c r="L42" s="79">
        <f t="shared" ref="L42" si="16">J42*(1+M42)</f>
        <v>41.393424000000003</v>
      </c>
      <c r="M42" s="31">
        <v>0.06</v>
      </c>
      <c r="N42" s="5"/>
    </row>
    <row r="43" spans="2:14">
      <c r="B43" s="4"/>
      <c r="C43" s="1"/>
      <c r="D43" s="17"/>
      <c r="E43" s="18"/>
      <c r="F43" s="19"/>
      <c r="G43" s="47"/>
      <c r="H43" s="19"/>
      <c r="I43" s="47"/>
      <c r="J43" s="19"/>
      <c r="K43" s="47"/>
      <c r="L43" s="19"/>
      <c r="M43" s="145"/>
      <c r="N43" s="5"/>
    </row>
    <row r="44" spans="2:14">
      <c r="B44" s="4"/>
      <c r="C44" s="1" t="s">
        <v>15</v>
      </c>
      <c r="D44" s="13">
        <v>118.54</v>
      </c>
      <c r="E44" s="14">
        <v>0.06</v>
      </c>
      <c r="F44" s="79">
        <v>135</v>
      </c>
      <c r="G44" s="14">
        <f>(F44-D44)/D44</f>
        <v>0.13885608233507671</v>
      </c>
      <c r="H44" s="79">
        <v>135</v>
      </c>
      <c r="I44" s="14">
        <f>(H44-F44)/F44</f>
        <v>0</v>
      </c>
      <c r="J44" s="79">
        <f t="shared" ref="J44" si="17">H44*(1+K44)</f>
        <v>143.1</v>
      </c>
      <c r="K44" s="14">
        <v>0.06</v>
      </c>
      <c r="L44" s="79">
        <f t="shared" ref="L44" si="18">J44*(1+M44)</f>
        <v>151.68600000000001</v>
      </c>
      <c r="M44" s="31">
        <v>0.06</v>
      </c>
      <c r="N44" s="5"/>
    </row>
    <row r="45" spans="2:14">
      <c r="B45" s="10"/>
      <c r="C45" s="1"/>
      <c r="D45" s="65"/>
      <c r="E45" s="18"/>
      <c r="F45" s="19"/>
      <c r="G45" s="18"/>
      <c r="H45" s="19"/>
      <c r="I45" s="18"/>
      <c r="J45" s="19"/>
      <c r="K45" s="18"/>
      <c r="L45" s="19"/>
      <c r="M45" s="32"/>
      <c r="N45" s="5"/>
    </row>
    <row r="46" spans="2:14">
      <c r="B46" s="10"/>
      <c r="C46" s="11" t="s">
        <v>96</v>
      </c>
      <c r="D46" s="65"/>
      <c r="E46" s="18"/>
      <c r="F46" s="19"/>
      <c r="G46" s="18"/>
      <c r="H46" s="19"/>
      <c r="I46" s="18"/>
      <c r="J46" s="19"/>
      <c r="K46" s="18"/>
      <c r="L46" s="19"/>
      <c r="M46" s="32"/>
      <c r="N46" s="5"/>
    </row>
    <row r="47" spans="2:14">
      <c r="B47" s="10"/>
      <c r="C47" s="1"/>
      <c r="D47" s="65"/>
      <c r="E47" s="18"/>
      <c r="F47" s="19"/>
      <c r="G47" s="18"/>
      <c r="H47" s="19"/>
      <c r="I47" s="18"/>
      <c r="J47" s="19"/>
      <c r="K47" s="18"/>
      <c r="L47" s="19"/>
      <c r="M47" s="32"/>
      <c r="N47" s="5"/>
    </row>
    <row r="48" spans="2:14">
      <c r="B48" s="10"/>
      <c r="C48" s="1" t="s">
        <v>97</v>
      </c>
      <c r="D48" s="13">
        <v>500</v>
      </c>
      <c r="E48" s="14">
        <v>1</v>
      </c>
      <c r="F48" s="15">
        <v>2000</v>
      </c>
      <c r="G48" s="14">
        <f>(F48-D48)/D48</f>
        <v>3</v>
      </c>
      <c r="H48" s="15">
        <v>2000</v>
      </c>
      <c r="I48" s="14">
        <f>(H48-F48)/F48</f>
        <v>0</v>
      </c>
      <c r="J48" s="15">
        <v>2000</v>
      </c>
      <c r="K48" s="14">
        <v>0</v>
      </c>
      <c r="L48" s="15">
        <v>2000</v>
      </c>
      <c r="M48" s="31">
        <v>0</v>
      </c>
      <c r="N48" s="5"/>
    </row>
    <row r="49" spans="2:14">
      <c r="B49" s="10"/>
      <c r="C49" s="1"/>
      <c r="D49" s="28"/>
      <c r="E49" s="1"/>
      <c r="F49" s="1"/>
      <c r="G49" s="51"/>
      <c r="H49" s="1"/>
      <c r="I49" s="51"/>
      <c r="J49" s="1"/>
      <c r="K49" s="51"/>
      <c r="L49" s="1"/>
      <c r="M49" s="145"/>
      <c r="N49" s="5"/>
    </row>
    <row r="50" spans="2:14">
      <c r="B50" s="10"/>
      <c r="C50" s="1" t="s">
        <v>134</v>
      </c>
      <c r="D50" s="13">
        <v>2000</v>
      </c>
      <c r="E50" s="14">
        <v>1</v>
      </c>
      <c r="F50" s="15">
        <v>5000</v>
      </c>
      <c r="G50" s="14">
        <f>(F50-D50)/D50</f>
        <v>1.5</v>
      </c>
      <c r="H50" s="15">
        <v>5000</v>
      </c>
      <c r="I50" s="14">
        <f>(H50-F50)/F50</f>
        <v>0</v>
      </c>
      <c r="J50" s="15">
        <v>5000</v>
      </c>
      <c r="K50" s="14">
        <v>0</v>
      </c>
      <c r="L50" s="15">
        <v>5000</v>
      </c>
      <c r="M50" s="31">
        <v>0</v>
      </c>
      <c r="N50" s="5"/>
    </row>
    <row r="51" spans="2:14">
      <c r="B51" s="10"/>
      <c r="C51" s="1"/>
      <c r="D51" s="28"/>
      <c r="E51" s="1"/>
      <c r="F51" s="1"/>
      <c r="G51" s="51"/>
      <c r="H51" s="1"/>
      <c r="I51" s="1"/>
      <c r="J51" s="1"/>
      <c r="K51" s="1"/>
      <c r="L51" s="1"/>
      <c r="M51" s="1"/>
      <c r="N51" s="5"/>
    </row>
    <row r="52" spans="2:14">
      <c r="B52" s="10"/>
      <c r="C52" s="1" t="s">
        <v>135</v>
      </c>
      <c r="D52" s="121" t="s">
        <v>136</v>
      </c>
      <c r="E52" s="122"/>
      <c r="F52" s="121" t="s">
        <v>136</v>
      </c>
      <c r="G52" s="144"/>
      <c r="H52" s="121" t="s">
        <v>136</v>
      </c>
      <c r="I52" s="144"/>
      <c r="J52" s="121" t="s">
        <v>136</v>
      </c>
      <c r="K52" s="144"/>
      <c r="L52" s="121" t="s">
        <v>136</v>
      </c>
      <c r="M52" s="144"/>
      <c r="N52" s="5"/>
    </row>
    <row r="53" spans="2:14">
      <c r="B53" s="10"/>
      <c r="C53" s="1"/>
      <c r="D53" s="65"/>
      <c r="E53" s="18"/>
      <c r="F53" s="19"/>
      <c r="G53" s="18"/>
      <c r="H53" s="18"/>
      <c r="I53" s="18"/>
      <c r="J53" s="18"/>
      <c r="K53" s="18"/>
      <c r="L53" s="18"/>
      <c r="M53" s="18"/>
      <c r="N53" s="5"/>
    </row>
    <row r="54" spans="2:14">
      <c r="B54" s="10"/>
      <c r="C54" s="66" t="s">
        <v>98</v>
      </c>
      <c r="D54" s="65"/>
      <c r="E54" s="18"/>
      <c r="F54" s="19"/>
      <c r="G54" s="18"/>
      <c r="H54" s="18"/>
      <c r="I54" s="18"/>
      <c r="J54" s="18"/>
      <c r="K54" s="18"/>
      <c r="L54" s="18"/>
      <c r="M54" s="18"/>
      <c r="N54" s="5"/>
    </row>
    <row r="55" spans="2:14">
      <c r="B55" s="10"/>
      <c r="C55" s="66"/>
      <c r="D55" s="65"/>
      <c r="E55" s="18"/>
      <c r="F55" s="19"/>
      <c r="G55" s="18"/>
      <c r="H55" s="18"/>
      <c r="I55" s="18"/>
      <c r="J55" s="18"/>
      <c r="K55" s="18"/>
      <c r="L55" s="18"/>
      <c r="M55" s="18"/>
      <c r="N55" s="5"/>
    </row>
    <row r="56" spans="2:14">
      <c r="B56" s="10" t="s">
        <v>73</v>
      </c>
      <c r="C56" s="150" t="s">
        <v>234</v>
      </c>
      <c r="D56" s="65"/>
      <c r="E56" s="18"/>
      <c r="F56" s="19"/>
      <c r="G56" s="18"/>
      <c r="H56" s="18"/>
      <c r="I56" s="18"/>
      <c r="J56" s="15">
        <v>0</v>
      </c>
      <c r="K56" s="14">
        <v>0</v>
      </c>
      <c r="L56" s="15">
        <v>200</v>
      </c>
      <c r="M56" s="31">
        <v>1</v>
      </c>
      <c r="N56" s="5"/>
    </row>
    <row r="57" spans="2:14">
      <c r="B57" s="10"/>
      <c r="C57" s="67"/>
      <c r="D57" s="65"/>
      <c r="E57" s="18"/>
      <c r="F57" s="19"/>
      <c r="G57" s="18"/>
      <c r="H57" s="18"/>
      <c r="I57" s="18"/>
      <c r="J57" s="18"/>
      <c r="K57" s="18"/>
      <c r="L57" s="18"/>
      <c r="M57" s="18"/>
      <c r="N57" s="5"/>
    </row>
    <row r="58" spans="2:14" ht="13.5" thickBot="1">
      <c r="B58" s="21"/>
      <c r="C58" s="22"/>
      <c r="D58" s="23"/>
      <c r="E58" s="22"/>
      <c r="F58" s="24"/>
      <c r="G58" s="22"/>
      <c r="H58" s="22"/>
      <c r="I58" s="22"/>
      <c r="J58" s="22"/>
      <c r="K58" s="22"/>
      <c r="L58" s="22"/>
      <c r="M58" s="22"/>
      <c r="N58" s="25"/>
    </row>
    <row r="59" spans="2:14" ht="6" customHeight="1">
      <c r="B59" s="1"/>
      <c r="C59" s="1"/>
      <c r="D59" s="12"/>
      <c r="E59" s="1"/>
      <c r="F59" s="19"/>
      <c r="G59" s="1"/>
      <c r="H59" s="1"/>
      <c r="I59" s="1"/>
      <c r="J59" s="1"/>
      <c r="K59" s="1"/>
      <c r="L59" s="1"/>
      <c r="M59" s="1"/>
      <c r="N59" s="1"/>
    </row>
    <row r="60" spans="2:14" ht="6" customHeight="1">
      <c r="B60" s="1"/>
      <c r="C60" s="1"/>
      <c r="D60" s="12"/>
      <c r="E60" s="1"/>
      <c r="F60" s="19"/>
      <c r="G60" s="1"/>
      <c r="H60" s="1"/>
      <c r="I60" s="1"/>
      <c r="J60" s="1"/>
      <c r="K60" s="1"/>
      <c r="L60" s="1"/>
      <c r="M60" s="1"/>
      <c r="N60" s="1"/>
    </row>
    <row r="61" spans="2:14" ht="8.25" customHeight="1" thickBot="1">
      <c r="B61" s="1"/>
      <c r="C61" s="1"/>
      <c r="D61" s="12"/>
      <c r="E61" s="1"/>
      <c r="F61" s="19"/>
      <c r="G61" s="1"/>
      <c r="H61" s="1"/>
      <c r="I61" s="1"/>
      <c r="J61" s="1"/>
      <c r="K61" s="1"/>
      <c r="L61" s="1"/>
      <c r="M61" s="1"/>
    </row>
    <row r="62" spans="2:14" ht="15.75">
      <c r="B62" s="175" t="s">
        <v>0</v>
      </c>
      <c r="C62" s="176"/>
      <c r="D62" s="176"/>
      <c r="E62" s="176"/>
      <c r="F62" s="176"/>
      <c r="G62" s="176"/>
      <c r="H62" s="118"/>
      <c r="I62" s="118"/>
      <c r="J62" s="131"/>
      <c r="K62" s="131"/>
      <c r="L62" s="141"/>
      <c r="M62" s="141"/>
      <c r="N62" s="111"/>
    </row>
    <row r="63" spans="2:14" ht="16.5" thickBot="1">
      <c r="B63" s="6"/>
      <c r="C63" s="7"/>
      <c r="D63" s="7"/>
      <c r="E63" s="7"/>
      <c r="F63" s="7"/>
      <c r="G63" s="7"/>
      <c r="H63" s="116"/>
      <c r="I63" s="116"/>
      <c r="J63" s="129"/>
      <c r="K63" s="129"/>
      <c r="L63" s="139"/>
      <c r="M63" s="139"/>
      <c r="N63" s="5"/>
    </row>
    <row r="64" spans="2:14">
      <c r="B64" s="4"/>
      <c r="C64" s="1"/>
      <c r="D64" s="8" t="s">
        <v>1</v>
      </c>
      <c r="E64" s="8" t="s">
        <v>2</v>
      </c>
      <c r="F64" s="8" t="s">
        <v>1</v>
      </c>
      <c r="G64" s="8" t="s">
        <v>2</v>
      </c>
      <c r="H64" s="8" t="s">
        <v>1</v>
      </c>
      <c r="I64" s="8" t="s">
        <v>2</v>
      </c>
      <c r="J64" s="8" t="s">
        <v>1</v>
      </c>
      <c r="K64" s="8" t="s">
        <v>2</v>
      </c>
      <c r="L64" s="8" t="s">
        <v>1</v>
      </c>
      <c r="M64" s="8" t="s">
        <v>2</v>
      </c>
      <c r="N64" s="5"/>
    </row>
    <row r="65" spans="2:14" ht="13.5" thickBot="1">
      <c r="B65" s="4"/>
      <c r="C65" s="1"/>
      <c r="D65" s="9" t="s">
        <v>95</v>
      </c>
      <c r="E65" s="9" t="s">
        <v>95</v>
      </c>
      <c r="F65" s="9" t="s">
        <v>128</v>
      </c>
      <c r="G65" s="9" t="s">
        <v>128</v>
      </c>
      <c r="H65" s="9" t="s">
        <v>199</v>
      </c>
      <c r="I65" s="9" t="s">
        <v>199</v>
      </c>
      <c r="J65" s="9" t="s">
        <v>211</v>
      </c>
      <c r="K65" s="9" t="s">
        <v>211</v>
      </c>
      <c r="L65" s="9" t="s">
        <v>228</v>
      </c>
      <c r="M65" s="9" t="s">
        <v>228</v>
      </c>
      <c r="N65" s="5"/>
    </row>
    <row r="66" spans="2:14">
      <c r="B66" s="10" t="s">
        <v>16</v>
      </c>
      <c r="C66" s="1"/>
      <c r="D66" s="1"/>
      <c r="E66" s="1"/>
      <c r="F66" s="19"/>
      <c r="G66" s="1"/>
      <c r="H66" s="1"/>
      <c r="I66" s="1"/>
      <c r="J66" s="1"/>
      <c r="K66" s="1"/>
      <c r="L66" s="1"/>
      <c r="M66" s="1"/>
      <c r="N66" s="5"/>
    </row>
    <row r="67" spans="2:14">
      <c r="B67" s="10"/>
      <c r="C67" s="1"/>
      <c r="D67" s="1"/>
      <c r="E67" s="1"/>
      <c r="F67" s="19"/>
      <c r="G67" s="1"/>
      <c r="H67" s="1"/>
      <c r="I67" s="1"/>
      <c r="J67" s="1"/>
      <c r="K67" s="1"/>
      <c r="L67" s="1"/>
      <c r="M67" s="1"/>
      <c r="N67" s="5"/>
    </row>
    <row r="68" spans="2:14">
      <c r="B68" s="10" t="s">
        <v>68</v>
      </c>
      <c r="C68" s="56" t="s">
        <v>137</v>
      </c>
      <c r="D68" s="1"/>
      <c r="E68" s="1"/>
      <c r="F68" s="19"/>
      <c r="G68" s="1"/>
      <c r="H68" s="1"/>
      <c r="I68" s="1"/>
      <c r="J68" s="1"/>
      <c r="K68" s="1"/>
      <c r="L68" s="1"/>
      <c r="M68" s="1"/>
      <c r="N68" s="5"/>
    </row>
    <row r="69" spans="2:14">
      <c r="B69" s="10"/>
      <c r="C69" s="1"/>
      <c r="D69" s="1"/>
      <c r="E69" s="1"/>
      <c r="F69" s="19"/>
      <c r="G69" s="1"/>
      <c r="H69" s="1"/>
      <c r="I69" s="1"/>
      <c r="J69" s="1"/>
      <c r="K69" s="1"/>
      <c r="L69" s="1"/>
      <c r="M69" s="1"/>
      <c r="N69" s="5"/>
    </row>
    <row r="70" spans="2:14">
      <c r="B70" s="10"/>
      <c r="C70" s="85" t="s">
        <v>141</v>
      </c>
      <c r="D70" s="1"/>
      <c r="E70" s="1"/>
      <c r="F70" s="19"/>
      <c r="G70" s="1"/>
      <c r="H70" s="1"/>
      <c r="I70" s="1"/>
      <c r="J70" s="1"/>
      <c r="K70" s="1"/>
      <c r="L70" s="1"/>
      <c r="M70" s="1"/>
      <c r="N70" s="5"/>
    </row>
    <row r="71" spans="2:14">
      <c r="B71" s="4"/>
      <c r="C71" s="1" t="s">
        <v>9</v>
      </c>
      <c r="D71" s="26">
        <v>49.43</v>
      </c>
      <c r="E71" s="14">
        <v>6.6000000000000003E-2</v>
      </c>
      <c r="F71" s="15">
        <v>53.55</v>
      </c>
      <c r="G71" s="14">
        <f>(F71-D71)/D71</f>
        <v>8.3350192190977085E-2</v>
      </c>
      <c r="H71" s="15">
        <v>53.55</v>
      </c>
      <c r="I71" s="14">
        <f>(H71-F71)/F71</f>
        <v>0</v>
      </c>
      <c r="J71" s="15">
        <v>53.55</v>
      </c>
      <c r="K71" s="14">
        <f>(J71-H71)/H71</f>
        <v>0</v>
      </c>
      <c r="L71" s="15">
        <v>53.55</v>
      </c>
      <c r="M71" s="14">
        <f>(L71-J71)/J71</f>
        <v>0</v>
      </c>
      <c r="N71" s="5"/>
    </row>
    <row r="72" spans="2:14">
      <c r="B72" s="4"/>
      <c r="C72" s="27"/>
      <c r="D72" s="57"/>
      <c r="E72" s="49"/>
      <c r="F72" s="50"/>
      <c r="G72" s="49"/>
      <c r="H72" s="50"/>
      <c r="I72" s="49"/>
      <c r="J72" s="50"/>
      <c r="K72" s="49"/>
      <c r="L72" s="50"/>
      <c r="M72" s="49"/>
      <c r="N72" s="5"/>
    </row>
    <row r="73" spans="2:14">
      <c r="B73" s="4"/>
      <c r="C73" s="1" t="s">
        <v>6</v>
      </c>
      <c r="D73" s="26"/>
      <c r="E73" s="41"/>
      <c r="F73" s="44"/>
      <c r="G73" s="14"/>
      <c r="H73" s="44"/>
      <c r="I73" s="14"/>
      <c r="J73" s="44"/>
      <c r="K73" s="14"/>
      <c r="L73" s="44"/>
      <c r="M73" s="14"/>
      <c r="N73" s="5"/>
    </row>
    <row r="74" spans="2:14">
      <c r="B74" s="4"/>
      <c r="C74" s="39" t="s">
        <v>200</v>
      </c>
      <c r="D74" s="26"/>
      <c r="E74" s="49"/>
      <c r="F74" s="26" t="s">
        <v>54</v>
      </c>
      <c r="G74" s="55">
        <v>0</v>
      </c>
      <c r="H74" s="26" t="s">
        <v>54</v>
      </c>
      <c r="I74" s="55">
        <v>0</v>
      </c>
      <c r="J74" s="26" t="s">
        <v>54</v>
      </c>
      <c r="K74" s="55">
        <v>0</v>
      </c>
      <c r="L74" s="26" t="s">
        <v>54</v>
      </c>
      <c r="M74" s="55">
        <v>0</v>
      </c>
      <c r="N74" s="5"/>
    </row>
    <row r="75" spans="2:14">
      <c r="B75" s="4"/>
      <c r="C75" s="39" t="s">
        <v>201</v>
      </c>
      <c r="D75" s="26" t="s">
        <v>54</v>
      </c>
      <c r="E75" s="55">
        <v>0</v>
      </c>
      <c r="F75" s="15">
        <v>2.2599999999999998</v>
      </c>
      <c r="G75" s="55">
        <v>1</v>
      </c>
      <c r="H75" s="15">
        <v>2.37</v>
      </c>
      <c r="I75" s="14">
        <f>(H75-F75)/H75</f>
        <v>4.6413502109704775E-2</v>
      </c>
      <c r="J75" s="79">
        <f>H75*(1+K75)</f>
        <v>2.4885000000000002</v>
      </c>
      <c r="K75" s="14">
        <v>0.05</v>
      </c>
      <c r="L75" s="79">
        <f>J75*(1+M75)</f>
        <v>2.6129250000000002</v>
      </c>
      <c r="M75" s="14">
        <v>0.05</v>
      </c>
      <c r="N75" s="5"/>
    </row>
    <row r="76" spans="2:14">
      <c r="B76" s="4"/>
      <c r="C76" s="40" t="s">
        <v>138</v>
      </c>
      <c r="D76" s="26">
        <v>1.9</v>
      </c>
      <c r="E76" s="14">
        <v>5.5E-2</v>
      </c>
      <c r="F76" s="15">
        <v>2.91</v>
      </c>
      <c r="G76" s="14">
        <f>(F76-D76)/F76</f>
        <v>0.34707903780068733</v>
      </c>
      <c r="H76" s="15">
        <v>3.06</v>
      </c>
      <c r="I76" s="14">
        <f>(H76-F76)/H76</f>
        <v>4.9019607843137226E-2</v>
      </c>
      <c r="J76" s="79">
        <f t="shared" ref="J76:J78" si="19">H76*(1+K76)</f>
        <v>3.23136</v>
      </c>
      <c r="K76" s="14">
        <v>5.6000000000000001E-2</v>
      </c>
      <c r="L76" s="79">
        <f t="shared" ref="L76:L78" si="20">J76*(1+M76)</f>
        <v>3.39615936</v>
      </c>
      <c r="M76" s="14">
        <v>5.0999999999999997E-2</v>
      </c>
      <c r="N76" s="5"/>
    </row>
    <row r="77" spans="2:14">
      <c r="B77" s="4"/>
      <c r="C77" s="39" t="s">
        <v>139</v>
      </c>
      <c r="D77" s="26">
        <v>1.9</v>
      </c>
      <c r="E77" s="14">
        <v>5.5E-2</v>
      </c>
      <c r="F77" s="15">
        <v>3.35</v>
      </c>
      <c r="G77" s="14">
        <f>(F77-D77)/F77</f>
        <v>0.43283582089552242</v>
      </c>
      <c r="H77" s="15">
        <v>3.52</v>
      </c>
      <c r="I77" s="14">
        <f>(H77-F77)/H77</f>
        <v>4.8295454545454523E-2</v>
      </c>
      <c r="J77" s="79">
        <f t="shared" si="19"/>
        <v>3.7312000000000003</v>
      </c>
      <c r="K77" s="14">
        <v>0.06</v>
      </c>
      <c r="L77" s="79">
        <f t="shared" si="20"/>
        <v>3.9513408000000001</v>
      </c>
      <c r="M77" s="14">
        <v>5.8999999999999997E-2</v>
      </c>
      <c r="N77" s="5"/>
    </row>
    <row r="78" spans="2:14">
      <c r="B78" s="4"/>
      <c r="C78" s="39" t="s">
        <v>140</v>
      </c>
      <c r="D78" s="26">
        <v>2.02</v>
      </c>
      <c r="E78" s="14">
        <v>5.8999999999999997E-2</v>
      </c>
      <c r="F78" s="15">
        <v>3.63</v>
      </c>
      <c r="G78" s="14">
        <f>(F78-D78)/F78</f>
        <v>0.44352617079889806</v>
      </c>
      <c r="H78" s="15">
        <v>4</v>
      </c>
      <c r="I78" s="14">
        <f>(H78-F78)/H78</f>
        <v>9.2500000000000027E-2</v>
      </c>
      <c r="J78" s="79">
        <f t="shared" si="19"/>
        <v>4.24</v>
      </c>
      <c r="K78" s="14">
        <v>0.06</v>
      </c>
      <c r="L78" s="79">
        <f t="shared" si="20"/>
        <v>4.49864</v>
      </c>
      <c r="M78" s="14">
        <v>6.0999999999999999E-2</v>
      </c>
      <c r="N78" s="5"/>
    </row>
    <row r="79" spans="2:14">
      <c r="B79" s="4"/>
      <c r="C79" s="39"/>
      <c r="D79" s="80"/>
      <c r="E79" s="49"/>
      <c r="F79" s="50"/>
      <c r="G79" s="49"/>
      <c r="H79" s="50"/>
      <c r="I79" s="49"/>
      <c r="J79" s="50"/>
      <c r="K79" s="49"/>
      <c r="L79" s="50"/>
      <c r="M79" s="49"/>
      <c r="N79" s="5"/>
    </row>
    <row r="80" spans="2:14">
      <c r="B80" s="4"/>
      <c r="C80" s="84" t="s">
        <v>142</v>
      </c>
      <c r="D80" s="87"/>
      <c r="E80" s="53"/>
      <c r="F80" s="54"/>
      <c r="G80" s="53"/>
      <c r="H80" s="54"/>
      <c r="I80" s="53"/>
      <c r="J80" s="54"/>
      <c r="K80" s="53"/>
      <c r="L80" s="54"/>
      <c r="M80" s="53"/>
      <c r="N80" s="5"/>
    </row>
    <row r="81" spans="2:19">
      <c r="B81" s="4"/>
      <c r="C81" s="86" t="s">
        <v>144</v>
      </c>
      <c r="D81" s="26">
        <v>0</v>
      </c>
      <c r="E81" s="14">
        <v>0</v>
      </c>
      <c r="F81" s="15">
        <v>47.52</v>
      </c>
      <c r="G81" s="14">
        <f>(F81-D81)/F81</f>
        <v>1</v>
      </c>
      <c r="H81" s="15">
        <v>49.9</v>
      </c>
      <c r="I81" s="14">
        <f>(H81-F81)/H81</f>
        <v>4.7695390781563034E-2</v>
      </c>
      <c r="J81" s="79">
        <f t="shared" ref="J81" si="21">H81*(1+K81)</f>
        <v>52.893999999999998</v>
      </c>
      <c r="K81" s="14">
        <v>0.06</v>
      </c>
      <c r="L81" s="79">
        <f t="shared" ref="L81" si="22">J81*(1+M81)</f>
        <v>56.067640000000004</v>
      </c>
      <c r="M81" s="14">
        <v>0.06</v>
      </c>
      <c r="N81" s="5"/>
    </row>
    <row r="82" spans="2:19">
      <c r="B82" s="4"/>
      <c r="C82" s="39"/>
      <c r="D82" s="80"/>
      <c r="E82" s="49"/>
      <c r="F82" s="50"/>
      <c r="G82" s="49"/>
      <c r="H82" s="50"/>
      <c r="I82" s="49"/>
      <c r="J82" s="50"/>
      <c r="K82" s="49"/>
      <c r="L82" s="50"/>
      <c r="M82" s="49"/>
      <c r="N82" s="5"/>
      <c r="S82" s="148"/>
    </row>
    <row r="83" spans="2:19">
      <c r="B83" s="4"/>
      <c r="C83" s="84" t="s">
        <v>143</v>
      </c>
      <c r="D83" s="87"/>
      <c r="E83" s="53"/>
      <c r="F83" s="54"/>
      <c r="G83" s="53"/>
      <c r="H83" s="54"/>
      <c r="I83" s="53"/>
      <c r="J83" s="54"/>
      <c r="K83" s="53"/>
      <c r="L83" s="54"/>
      <c r="M83" s="53"/>
      <c r="N83" s="5"/>
      <c r="S83" s="148"/>
    </row>
    <row r="84" spans="2:19">
      <c r="B84" s="4"/>
      <c r="C84" s="1" t="s">
        <v>9</v>
      </c>
      <c r="D84" s="26">
        <v>0</v>
      </c>
      <c r="E84" s="14">
        <v>0</v>
      </c>
      <c r="F84" s="15">
        <v>0</v>
      </c>
      <c r="G84" s="14">
        <v>0</v>
      </c>
      <c r="H84" s="15">
        <v>0</v>
      </c>
      <c r="I84" s="14">
        <v>0</v>
      </c>
      <c r="J84" s="79">
        <f t="shared" ref="J84" si="23">H84*(1+K84)</f>
        <v>0</v>
      </c>
      <c r="K84" s="14">
        <v>0.06</v>
      </c>
      <c r="L84" s="79">
        <f t="shared" ref="L84:L85" si="24">J84*(1+M84)</f>
        <v>0</v>
      </c>
      <c r="M84" s="14">
        <v>0.06</v>
      </c>
      <c r="N84" s="5"/>
      <c r="S84" s="148"/>
    </row>
    <row r="85" spans="2:19">
      <c r="B85" s="4"/>
      <c r="C85" s="1" t="s">
        <v>6</v>
      </c>
      <c r="D85" s="26">
        <v>0</v>
      </c>
      <c r="E85" s="14">
        <v>0</v>
      </c>
      <c r="F85" s="15">
        <v>4.26</v>
      </c>
      <c r="G85" s="14">
        <f>(F85-D85)/F85</f>
        <v>1</v>
      </c>
      <c r="H85" s="15">
        <v>4.4800000000000004</v>
      </c>
      <c r="I85" s="14">
        <f>(H85-F85)/H85</f>
        <v>4.9107142857142995E-2</v>
      </c>
      <c r="J85" s="79">
        <f t="shared" ref="J85" si="25">H85*(1+K85)</f>
        <v>4.7712000000000003</v>
      </c>
      <c r="K85" s="14">
        <v>6.5000000000000002E-2</v>
      </c>
      <c r="L85" s="79">
        <f t="shared" si="24"/>
        <v>5.0574720000000006</v>
      </c>
      <c r="M85" s="14">
        <v>0.06</v>
      </c>
      <c r="N85" s="5"/>
    </row>
    <row r="86" spans="2:19">
      <c r="B86" s="4"/>
      <c r="C86" s="39"/>
      <c r="D86" s="30"/>
      <c r="E86" s="18"/>
      <c r="F86" s="19"/>
      <c r="G86" s="47"/>
      <c r="H86" s="19"/>
      <c r="I86" s="47"/>
      <c r="J86" s="19"/>
      <c r="K86" s="47"/>
      <c r="L86" s="19"/>
      <c r="M86" s="47"/>
      <c r="N86" s="5"/>
    </row>
    <row r="87" spans="2:19">
      <c r="B87" s="4"/>
      <c r="C87" s="84" t="s">
        <v>145</v>
      </c>
      <c r="D87" s="30"/>
      <c r="E87" s="18"/>
      <c r="F87" s="19"/>
      <c r="G87" s="47"/>
      <c r="H87" s="19"/>
      <c r="I87" s="47"/>
      <c r="J87" s="19"/>
      <c r="K87" s="47"/>
      <c r="L87" s="19"/>
      <c r="M87" s="47"/>
      <c r="N87" s="5"/>
    </row>
    <row r="88" spans="2:19">
      <c r="B88" s="4"/>
      <c r="C88" s="86" t="s">
        <v>144</v>
      </c>
      <c r="D88" s="26">
        <v>0</v>
      </c>
      <c r="E88" s="14">
        <v>0</v>
      </c>
      <c r="F88" s="15">
        <v>25.99</v>
      </c>
      <c r="G88" s="14">
        <f>(F88-D88)/F88</f>
        <v>1</v>
      </c>
      <c r="H88" s="15">
        <v>27.29</v>
      </c>
      <c r="I88" s="14">
        <f>(H88-F88)/H88</f>
        <v>4.7636496885306003E-2</v>
      </c>
      <c r="J88" s="79">
        <f t="shared" ref="J88" si="26">H88*(1+K88)</f>
        <v>28.927400000000002</v>
      </c>
      <c r="K88" s="14">
        <v>0.06</v>
      </c>
      <c r="L88" s="79">
        <f t="shared" ref="L88" si="27">J88*(1+M88)</f>
        <v>30.663044000000003</v>
      </c>
      <c r="M88" s="14">
        <v>0.06</v>
      </c>
      <c r="N88" s="5"/>
    </row>
    <row r="89" spans="2:19">
      <c r="B89" s="4"/>
      <c r="C89" s="39"/>
      <c r="D89" s="30"/>
      <c r="E89" s="18"/>
      <c r="F89" s="19"/>
      <c r="G89" s="47"/>
      <c r="H89" s="19"/>
      <c r="I89" s="47"/>
      <c r="J89" s="19"/>
      <c r="K89" s="47"/>
      <c r="L89" s="19"/>
      <c r="M89" s="47"/>
      <c r="N89" s="5"/>
    </row>
    <row r="90" spans="2:19">
      <c r="B90" s="4"/>
      <c r="C90" s="84" t="s">
        <v>146</v>
      </c>
      <c r="D90" s="30"/>
      <c r="E90" s="18"/>
      <c r="F90" s="19"/>
      <c r="G90" s="47"/>
      <c r="H90" s="19"/>
      <c r="I90" s="47"/>
      <c r="J90" s="19"/>
      <c r="K90" s="47"/>
      <c r="L90" s="19"/>
      <c r="M90" s="47"/>
      <c r="N90" s="5"/>
    </row>
    <row r="91" spans="2:19">
      <c r="B91" s="4"/>
      <c r="C91" s="39" t="s">
        <v>53</v>
      </c>
      <c r="D91" s="26">
        <v>0</v>
      </c>
      <c r="E91" s="14">
        <v>0</v>
      </c>
      <c r="F91" s="15">
        <v>4.24</v>
      </c>
      <c r="G91" s="14">
        <f>(F91-D91)/F91</f>
        <v>1</v>
      </c>
      <c r="H91" s="15">
        <v>4.46</v>
      </c>
      <c r="I91" s="14">
        <f>(H91-F91)/H91</f>
        <v>4.9327354260089634E-2</v>
      </c>
      <c r="J91" s="79">
        <f t="shared" ref="J91:J92" si="28">H91*(1+K91)</f>
        <v>4.7275999999999998</v>
      </c>
      <c r="K91" s="14">
        <v>0.06</v>
      </c>
      <c r="L91" s="79">
        <f t="shared" ref="L91:L92" si="29">J91*(1+M91)</f>
        <v>5.0065283999999997</v>
      </c>
      <c r="M91" s="14">
        <v>5.8999999999999997E-2</v>
      </c>
      <c r="N91" s="5"/>
    </row>
    <row r="92" spans="2:19">
      <c r="B92" s="4"/>
      <c r="C92" s="39" t="s">
        <v>140</v>
      </c>
      <c r="D92" s="26">
        <v>0</v>
      </c>
      <c r="E92" s="14">
        <v>0</v>
      </c>
      <c r="F92" s="15">
        <v>4.53</v>
      </c>
      <c r="G92" s="14">
        <f>(F92-D92)/F92</f>
        <v>1</v>
      </c>
      <c r="H92" s="15">
        <v>4.75</v>
      </c>
      <c r="I92" s="14">
        <f>(H92-F92)/H92</f>
        <v>4.6315789473684157E-2</v>
      </c>
      <c r="J92" s="79">
        <f t="shared" si="28"/>
        <v>5.0587499999999999</v>
      </c>
      <c r="K92" s="14">
        <v>6.5000000000000002E-2</v>
      </c>
      <c r="L92" s="79">
        <f t="shared" si="29"/>
        <v>5.3673337499999993</v>
      </c>
      <c r="M92" s="14">
        <v>6.0999999999999999E-2</v>
      </c>
      <c r="N92" s="5"/>
    </row>
    <row r="93" spans="2:19">
      <c r="B93" s="4"/>
      <c r="C93" s="1"/>
      <c r="D93" s="30"/>
      <c r="E93" s="18"/>
      <c r="F93" s="19"/>
      <c r="G93" s="47"/>
      <c r="H93" s="19"/>
      <c r="I93" s="47"/>
      <c r="J93" s="19"/>
      <c r="K93" s="47"/>
      <c r="L93" s="19"/>
      <c r="M93" s="47"/>
      <c r="N93" s="5"/>
    </row>
    <row r="94" spans="2:19">
      <c r="B94" s="10" t="s">
        <v>69</v>
      </c>
      <c r="C94" s="56" t="s">
        <v>55</v>
      </c>
      <c r="D94" s="30"/>
      <c r="E94" s="18"/>
      <c r="F94" s="19"/>
      <c r="G94" s="47"/>
      <c r="H94" s="19"/>
      <c r="I94" s="47"/>
      <c r="J94" s="19"/>
      <c r="K94" s="47"/>
      <c r="L94" s="19"/>
      <c r="M94" s="47"/>
      <c r="N94" s="5"/>
    </row>
    <row r="95" spans="2:19">
      <c r="B95" s="10"/>
      <c r="C95" s="1" t="s">
        <v>9</v>
      </c>
      <c r="D95" s="26">
        <v>49.43</v>
      </c>
      <c r="E95" s="14">
        <v>6.6000000000000003E-2</v>
      </c>
      <c r="F95" s="15">
        <v>70.209999999999994</v>
      </c>
      <c r="G95" s="14">
        <f>(F95-D95)/F95</f>
        <v>0.29596923515168772</v>
      </c>
      <c r="H95" s="15">
        <v>73.02</v>
      </c>
      <c r="I95" s="14">
        <f>(H95-F95)/H95</f>
        <v>3.8482607504793244E-2</v>
      </c>
      <c r="J95" s="79">
        <f t="shared" ref="J95" si="30">H95*(1+K95)</f>
        <v>77.401200000000003</v>
      </c>
      <c r="K95" s="14">
        <v>0.06</v>
      </c>
      <c r="L95" s="79">
        <f t="shared" ref="L95" si="31">J95*(1+M95)</f>
        <v>82.045272000000011</v>
      </c>
      <c r="M95" s="14">
        <v>0.06</v>
      </c>
      <c r="N95" s="5"/>
      <c r="Q95" s="125"/>
    </row>
    <row r="96" spans="2:19">
      <c r="B96" s="10"/>
      <c r="C96" s="27"/>
      <c r="D96" s="57"/>
      <c r="E96" s="49"/>
      <c r="F96" s="50"/>
      <c r="G96" s="49"/>
      <c r="H96" s="50"/>
      <c r="I96" s="50"/>
      <c r="J96" s="50"/>
      <c r="K96" s="50"/>
      <c r="L96" s="50"/>
      <c r="M96" s="50"/>
      <c r="N96" s="5"/>
    </row>
    <row r="97" spans="2:16">
      <c r="B97" s="4"/>
      <c r="C97" s="39" t="s">
        <v>53</v>
      </c>
      <c r="D97" s="26">
        <v>2.0299999999999998</v>
      </c>
      <c r="E97" s="41">
        <v>6.2E-2</v>
      </c>
      <c r="F97" s="15">
        <v>2.6</v>
      </c>
      <c r="G97" s="14">
        <f>(F97-D97)/F97</f>
        <v>0.21923076923076934</v>
      </c>
      <c r="H97" s="15">
        <v>2.72</v>
      </c>
      <c r="I97" s="14">
        <f>(H97-F97)/H97</f>
        <v>4.4117647058823567E-2</v>
      </c>
      <c r="J97" s="79">
        <f t="shared" ref="J97:J99" si="32">H97*(1+K97)</f>
        <v>2.8832000000000004</v>
      </c>
      <c r="K97" s="14">
        <v>0.06</v>
      </c>
      <c r="L97" s="79">
        <f t="shared" ref="L97:L99" si="33">J97*(1+M97)</f>
        <v>3.0504256000000005</v>
      </c>
      <c r="M97" s="14">
        <v>5.8000000000000003E-2</v>
      </c>
      <c r="N97" s="5"/>
      <c r="P97" s="125"/>
    </row>
    <row r="98" spans="2:16">
      <c r="B98" s="4"/>
      <c r="C98" s="40" t="s">
        <v>147</v>
      </c>
      <c r="D98" s="26">
        <v>2.0299999999999998</v>
      </c>
      <c r="E98" s="41">
        <v>6.2E-2</v>
      </c>
      <c r="F98" s="15">
        <v>3.24</v>
      </c>
      <c r="G98" s="14">
        <f>(F98-D98)/F98</f>
        <v>0.37345679012345689</v>
      </c>
      <c r="H98" s="15">
        <v>3.39</v>
      </c>
      <c r="I98" s="14">
        <f>(H98-F98)/H98</f>
        <v>4.4247787610619441E-2</v>
      </c>
      <c r="J98" s="79">
        <f t="shared" si="32"/>
        <v>3.5967899999999999</v>
      </c>
      <c r="K98" s="14">
        <v>6.0999999999999999E-2</v>
      </c>
      <c r="L98" s="79">
        <f t="shared" si="33"/>
        <v>3.8125974</v>
      </c>
      <c r="M98" s="14">
        <v>0.06</v>
      </c>
      <c r="N98" s="5"/>
      <c r="P98" s="125"/>
    </row>
    <row r="99" spans="2:16">
      <c r="B99" s="4"/>
      <c r="C99" s="39" t="s">
        <v>140</v>
      </c>
      <c r="D99" s="26">
        <v>2.0299999999999998</v>
      </c>
      <c r="E99" s="41">
        <v>6.2E-2</v>
      </c>
      <c r="F99" s="15">
        <v>4.0599999999999996</v>
      </c>
      <c r="G99" s="14">
        <f>(F99-D99)/F99</f>
        <v>0.5</v>
      </c>
      <c r="H99" s="15">
        <v>4.26</v>
      </c>
      <c r="I99" s="14">
        <f>(H99-F99)/H99</f>
        <v>4.6948356807511783E-2</v>
      </c>
      <c r="J99" s="79">
        <f t="shared" si="32"/>
        <v>4.5368999999999993</v>
      </c>
      <c r="K99" s="14">
        <v>6.5000000000000002E-2</v>
      </c>
      <c r="L99" s="79">
        <f t="shared" si="33"/>
        <v>4.8181877999999996</v>
      </c>
      <c r="M99" s="14">
        <v>6.2E-2</v>
      </c>
      <c r="N99" s="5"/>
      <c r="P99" s="125"/>
    </row>
    <row r="100" spans="2:16">
      <c r="B100" s="4"/>
      <c r="C100" s="29"/>
      <c r="D100" s="88"/>
      <c r="E100" s="41"/>
      <c r="F100" s="59"/>
      <c r="G100" s="41"/>
      <c r="H100" s="50"/>
      <c r="I100" s="49"/>
      <c r="J100" s="50"/>
      <c r="K100" s="49"/>
      <c r="L100" s="50"/>
      <c r="M100" s="49"/>
      <c r="N100" s="5"/>
    </row>
    <row r="101" spans="2:16">
      <c r="B101" s="4"/>
      <c r="C101" s="27"/>
      <c r="D101" s="60"/>
      <c r="E101" s="41"/>
      <c r="F101" s="59"/>
      <c r="G101" s="41"/>
      <c r="H101" s="54"/>
      <c r="I101" s="53"/>
      <c r="J101" s="54"/>
      <c r="K101" s="53"/>
      <c r="L101" s="54"/>
      <c r="M101" s="53"/>
      <c r="N101" s="5"/>
      <c r="P101" s="90"/>
    </row>
    <row r="102" spans="2:16">
      <c r="B102" s="4"/>
      <c r="C102" s="29" t="s">
        <v>66</v>
      </c>
      <c r="D102" s="15">
        <v>1.71</v>
      </c>
      <c r="E102" s="14">
        <v>5.5E-2</v>
      </c>
      <c r="F102" s="15">
        <v>4.26</v>
      </c>
      <c r="G102" s="14">
        <f>(F102-D102)/F102</f>
        <v>0.59859154929577463</v>
      </c>
      <c r="H102" s="15">
        <v>4.43</v>
      </c>
      <c r="I102" s="14">
        <f>(H102-F102)/H102</f>
        <v>3.8374717832957095E-2</v>
      </c>
      <c r="J102" s="79">
        <f t="shared" ref="J102" si="34">H102*(1+K102)</f>
        <v>4.6958000000000002</v>
      </c>
      <c r="K102" s="14">
        <v>0.06</v>
      </c>
      <c r="L102" s="79">
        <f t="shared" ref="L102" si="35">J102*(1+M102)</f>
        <v>4.9775480000000005</v>
      </c>
      <c r="M102" s="14">
        <v>0.06</v>
      </c>
      <c r="N102" s="5"/>
      <c r="P102" s="125"/>
    </row>
    <row r="103" spans="2:16">
      <c r="B103" s="4"/>
      <c r="C103" s="27"/>
      <c r="D103" s="58"/>
      <c r="E103" s="41"/>
      <c r="F103" s="59"/>
      <c r="G103" s="41"/>
      <c r="H103" s="59"/>
      <c r="I103" s="41"/>
      <c r="J103" s="59"/>
      <c r="K103" s="41"/>
      <c r="L103" s="59"/>
      <c r="M103" s="41"/>
      <c r="N103" s="5"/>
      <c r="P103" s="89"/>
    </row>
    <row r="104" spans="2:16">
      <c r="B104" s="10" t="s">
        <v>70</v>
      </c>
      <c r="C104" s="29" t="s">
        <v>14</v>
      </c>
      <c r="D104" s="26">
        <v>29.61</v>
      </c>
      <c r="E104" s="14">
        <v>5.5E-2</v>
      </c>
      <c r="F104" s="15">
        <v>36.4</v>
      </c>
      <c r="G104" s="14">
        <f>(F104-D104)/D104</f>
        <v>0.22931442080378248</v>
      </c>
      <c r="H104" s="15">
        <v>37.72</v>
      </c>
      <c r="I104" s="14">
        <f>(H104-F104)/F104</f>
        <v>3.6263736263736274E-2</v>
      </c>
      <c r="J104" s="79">
        <f t="shared" ref="J104" si="36">H104*(1+K104)</f>
        <v>39.983200000000004</v>
      </c>
      <c r="K104" s="14">
        <v>0.06</v>
      </c>
      <c r="L104" s="79">
        <v>42.11</v>
      </c>
      <c r="M104" s="14">
        <v>5.3199999999999997E-2</v>
      </c>
      <c r="N104" s="5"/>
    </row>
    <row r="105" spans="2:16">
      <c r="B105" s="10"/>
      <c r="C105" s="29"/>
      <c r="D105" s="33"/>
      <c r="E105" s="18"/>
      <c r="F105" s="19"/>
      <c r="G105" s="18"/>
      <c r="H105" s="19"/>
      <c r="I105" s="18"/>
      <c r="J105" s="19"/>
      <c r="K105" s="18"/>
      <c r="L105" s="19"/>
      <c r="M105" s="18"/>
      <c r="N105" s="5"/>
    </row>
    <row r="106" spans="2:16">
      <c r="B106" s="10" t="s">
        <v>71</v>
      </c>
      <c r="C106" s="29" t="s">
        <v>127</v>
      </c>
      <c r="D106" s="62">
        <v>200</v>
      </c>
      <c r="E106" s="77">
        <v>1</v>
      </c>
      <c r="F106" s="78">
        <v>200</v>
      </c>
      <c r="G106" s="63">
        <f>(F106-D106)/D106</f>
        <v>0</v>
      </c>
      <c r="H106" s="78">
        <v>200</v>
      </c>
      <c r="I106" s="63">
        <f>(H106-F106)/F106</f>
        <v>0</v>
      </c>
      <c r="J106" s="79">
        <f t="shared" ref="J106" si="37">H106*(1+K106)</f>
        <v>212</v>
      </c>
      <c r="K106" s="14">
        <v>0.06</v>
      </c>
      <c r="L106" s="79">
        <f t="shared" ref="L106" si="38">J106*(1+M106)</f>
        <v>224.72</v>
      </c>
      <c r="M106" s="14">
        <v>0.06</v>
      </c>
      <c r="N106" s="5"/>
    </row>
    <row r="107" spans="2:16">
      <c r="B107" s="10"/>
      <c r="C107" s="29"/>
      <c r="D107" s="33"/>
      <c r="E107" s="18"/>
      <c r="F107" s="19"/>
      <c r="G107" s="18"/>
      <c r="H107" s="19"/>
      <c r="I107" s="18"/>
      <c r="J107" s="19"/>
      <c r="K107" s="18"/>
      <c r="L107" s="19"/>
      <c r="M107" s="18"/>
      <c r="N107" s="5"/>
    </row>
    <row r="108" spans="2:16">
      <c r="B108" s="4"/>
      <c r="C108" s="1"/>
      <c r="D108" s="1"/>
      <c r="E108" s="1"/>
      <c r="F108" s="19"/>
      <c r="G108" s="1"/>
      <c r="H108" s="19"/>
      <c r="I108" s="1"/>
      <c r="J108" s="19"/>
      <c r="K108" s="1"/>
      <c r="L108" s="19"/>
      <c r="M108" s="1"/>
      <c r="N108" s="5"/>
    </row>
    <row r="109" spans="2:16">
      <c r="B109" s="10" t="s">
        <v>17</v>
      </c>
      <c r="C109" s="1"/>
      <c r="D109" s="1"/>
      <c r="E109" s="1"/>
      <c r="F109" s="19"/>
      <c r="G109" s="1"/>
      <c r="H109" s="19"/>
      <c r="I109" s="1"/>
      <c r="J109" s="19"/>
      <c r="K109" s="1"/>
      <c r="L109" s="19"/>
      <c r="M109" s="1"/>
      <c r="N109" s="5"/>
    </row>
    <row r="110" spans="2:16">
      <c r="B110" s="4"/>
      <c r="C110" s="1" t="s">
        <v>18</v>
      </c>
      <c r="D110" s="26">
        <v>41.34</v>
      </c>
      <c r="E110" s="14">
        <v>5.7000000000000002E-2</v>
      </c>
      <c r="F110" s="44">
        <f>D110*1.063</f>
        <v>43.944420000000001</v>
      </c>
      <c r="G110" s="14">
        <f>(F110-D110)/D110</f>
        <v>6.2999999999999931E-2</v>
      </c>
      <c r="H110" s="44">
        <f>F110*1.063</f>
        <v>46.712918459999997</v>
      </c>
      <c r="I110" s="14">
        <f>(H110-F110)/F110</f>
        <v>6.2999999999999917E-2</v>
      </c>
      <c r="J110" s="79">
        <f t="shared" ref="J110" si="39">H110*(1+K110)</f>
        <v>53.719856228999994</v>
      </c>
      <c r="K110" s="14">
        <v>0.15</v>
      </c>
      <c r="L110" s="79">
        <f t="shared" ref="L110" si="40">J110*(1+M110)</f>
        <v>56.943047602739995</v>
      </c>
      <c r="M110" s="14">
        <v>0.06</v>
      </c>
      <c r="N110" s="5"/>
    </row>
    <row r="111" spans="2:16">
      <c r="B111" s="4"/>
      <c r="C111" s="27"/>
      <c r="D111" s="30"/>
      <c r="E111" s="18"/>
      <c r="F111" s="19"/>
      <c r="G111" s="46"/>
      <c r="H111" s="19"/>
      <c r="I111" s="46"/>
      <c r="J111" s="19"/>
      <c r="K111" s="46"/>
      <c r="L111" s="19"/>
      <c r="M111" s="46"/>
      <c r="N111" s="5"/>
    </row>
    <row r="112" spans="2:16">
      <c r="B112" s="4"/>
      <c r="C112" s="1" t="s">
        <v>19</v>
      </c>
      <c r="D112" s="26">
        <v>101</v>
      </c>
      <c r="E112" s="14">
        <v>5.6000000000000001E-2</v>
      </c>
      <c r="F112" s="44">
        <f>D112*1.063</f>
        <v>107.363</v>
      </c>
      <c r="G112" s="14">
        <f>(F112-D112)/D112</f>
        <v>6.3E-2</v>
      </c>
      <c r="H112" s="44">
        <f>F112*1.063</f>
        <v>114.126869</v>
      </c>
      <c r="I112" s="14">
        <f>(H112-F112)/F112</f>
        <v>6.3E-2</v>
      </c>
      <c r="J112" s="79">
        <f t="shared" ref="J112" si="41">H112*(1+K112)</f>
        <v>131.24589935</v>
      </c>
      <c r="K112" s="14">
        <v>0.15</v>
      </c>
      <c r="L112" s="79">
        <f t="shared" ref="L112" si="42">J112*(1+M112)</f>
        <v>139.12065331100001</v>
      </c>
      <c r="M112" s="14">
        <v>0.06</v>
      </c>
      <c r="N112" s="5"/>
    </row>
    <row r="113" spans="1:15">
      <c r="B113" s="4"/>
      <c r="C113" s="1"/>
      <c r="D113" s="28"/>
      <c r="E113" s="1"/>
      <c r="F113" s="44"/>
      <c r="G113" s="51"/>
      <c r="H113" s="44"/>
      <c r="I113" s="51"/>
      <c r="J113" s="44"/>
      <c r="K113" s="51"/>
      <c r="L113" s="44"/>
      <c r="M113" s="51"/>
      <c r="N113" s="5"/>
    </row>
    <row r="114" spans="1:15">
      <c r="B114" s="4"/>
      <c r="C114" s="1" t="s">
        <v>67</v>
      </c>
      <c r="D114" s="26">
        <v>41.34</v>
      </c>
      <c r="E114" s="14">
        <v>5.7000000000000002E-2</v>
      </c>
      <c r="F114" s="44">
        <f>D114*1.063</f>
        <v>43.944420000000001</v>
      </c>
      <c r="G114" s="14">
        <f>(F114-D114)/D114</f>
        <v>6.2999999999999931E-2</v>
      </c>
      <c r="H114" s="44">
        <f>F114*1.063</f>
        <v>46.712918459999997</v>
      </c>
      <c r="I114" s="14">
        <f>(H114-F114)/F114</f>
        <v>6.2999999999999917E-2</v>
      </c>
      <c r="J114" s="79">
        <f t="shared" ref="J114" si="43">H114*(1+K114)</f>
        <v>53.719856228999994</v>
      </c>
      <c r="K114" s="14">
        <v>0.15</v>
      </c>
      <c r="L114" s="79">
        <f t="shared" ref="L114" si="44">J114*(1+M114)</f>
        <v>56.943047602739995</v>
      </c>
      <c r="M114" s="14">
        <v>0.06</v>
      </c>
      <c r="N114" s="5"/>
    </row>
    <row r="115" spans="1:15">
      <c r="B115" s="4"/>
      <c r="C115" s="1"/>
      <c r="D115" s="1"/>
      <c r="E115" s="1"/>
      <c r="F115" s="19"/>
      <c r="G115" s="1"/>
      <c r="H115" s="19"/>
      <c r="I115" s="1"/>
      <c r="J115" s="19"/>
      <c r="K115" s="1"/>
      <c r="L115" s="19"/>
      <c r="M115" s="1"/>
      <c r="N115" s="5"/>
    </row>
    <row r="116" spans="1:15">
      <c r="B116" s="4"/>
      <c r="C116" s="1" t="s">
        <v>80</v>
      </c>
      <c r="D116" s="1"/>
      <c r="E116" s="1"/>
      <c r="F116" s="19"/>
      <c r="G116" s="1"/>
      <c r="H116" s="19"/>
      <c r="I116" s="1"/>
      <c r="J116" s="19"/>
      <c r="K116" s="1"/>
      <c r="L116" s="19"/>
      <c r="M116" s="1"/>
      <c r="N116" s="5"/>
    </row>
    <row r="117" spans="1:15">
      <c r="B117" s="4"/>
      <c r="C117" s="20" t="s">
        <v>148</v>
      </c>
      <c r="D117" s="26">
        <v>110.52</v>
      </c>
      <c r="E117" s="14">
        <v>0.05</v>
      </c>
      <c r="F117" s="44">
        <f>D117*1.063</f>
        <v>117.48275999999998</v>
      </c>
      <c r="G117" s="14">
        <f>(F117-D117)/D117</f>
        <v>6.2999999999999903E-2</v>
      </c>
      <c r="H117" s="44">
        <f>F117*1.063</f>
        <v>124.88417387999998</v>
      </c>
      <c r="I117" s="14">
        <f>(H117-F117)/F117</f>
        <v>6.2999999999999945E-2</v>
      </c>
      <c r="J117" s="79">
        <f t="shared" ref="J117" si="45">H117*(1+K117)</f>
        <v>143.61679996199996</v>
      </c>
      <c r="K117" s="14">
        <v>0.15</v>
      </c>
      <c r="L117" s="79">
        <f t="shared" ref="L117" si="46">J117*(1+M117)</f>
        <v>152.23380795971997</v>
      </c>
      <c r="M117" s="14">
        <v>0.06</v>
      </c>
      <c r="N117" s="5"/>
    </row>
    <row r="118" spans="1:15">
      <c r="B118" s="4"/>
      <c r="C118" s="20" t="s">
        <v>212</v>
      </c>
      <c r="D118" s="33"/>
      <c r="E118" s="18"/>
      <c r="F118" s="19"/>
      <c r="G118" s="18"/>
      <c r="H118" s="44">
        <f>F118*1.063</f>
        <v>0</v>
      </c>
      <c r="I118" s="14">
        <v>0</v>
      </c>
      <c r="J118" s="79">
        <v>300</v>
      </c>
      <c r="K118" s="14">
        <v>0</v>
      </c>
      <c r="L118" s="79">
        <v>300</v>
      </c>
      <c r="M118" s="14">
        <v>0</v>
      </c>
      <c r="N118" s="5"/>
    </row>
    <row r="119" spans="1:15">
      <c r="B119" s="4"/>
      <c r="C119" s="20" t="s">
        <v>213</v>
      </c>
      <c r="D119" s="33"/>
      <c r="E119" s="18"/>
      <c r="F119" s="19"/>
      <c r="G119" s="18"/>
      <c r="H119" s="44">
        <f>F119*1.063</f>
        <v>0</v>
      </c>
      <c r="I119" s="14">
        <v>0</v>
      </c>
      <c r="J119" s="79">
        <v>300</v>
      </c>
      <c r="K119" s="14">
        <v>0</v>
      </c>
      <c r="L119" s="79">
        <v>300</v>
      </c>
      <c r="M119" s="14">
        <v>0</v>
      </c>
      <c r="N119" s="5"/>
    </row>
    <row r="120" spans="1:15">
      <c r="B120" s="4"/>
      <c r="C120" s="1"/>
      <c r="D120" s="1"/>
      <c r="E120" s="1"/>
      <c r="F120" s="19"/>
      <c r="G120" s="1"/>
      <c r="H120" s="19"/>
      <c r="I120" s="1"/>
      <c r="J120" s="1"/>
      <c r="K120" s="1"/>
      <c r="L120" s="1"/>
      <c r="M120" s="1"/>
      <c r="N120" s="5"/>
    </row>
    <row r="121" spans="1:15" ht="13.5" thickBot="1">
      <c r="B121" s="21"/>
      <c r="C121" s="22"/>
      <c r="D121" s="22"/>
      <c r="E121" s="22"/>
      <c r="F121" s="24"/>
      <c r="G121" s="22"/>
      <c r="H121" s="24"/>
      <c r="I121" s="22"/>
      <c r="J121" s="22"/>
      <c r="K121" s="22"/>
      <c r="L121" s="22"/>
      <c r="M121" s="22"/>
      <c r="N121" s="25"/>
    </row>
    <row r="122" spans="1:15">
      <c r="B122" s="1"/>
      <c r="C122" s="1"/>
      <c r="D122" s="1"/>
      <c r="E122" s="1"/>
      <c r="F122" s="19"/>
      <c r="G122" s="1"/>
      <c r="H122" s="19"/>
      <c r="I122" s="1"/>
      <c r="J122" s="1"/>
      <c r="K122" s="1"/>
      <c r="L122" s="1"/>
      <c r="M122" s="1"/>
      <c r="N122" s="1"/>
    </row>
    <row r="123" spans="1:15" ht="9.75" customHeight="1">
      <c r="A123" s="1"/>
      <c r="B123" s="1"/>
      <c r="C123" s="1"/>
      <c r="D123" s="1"/>
      <c r="E123" s="1"/>
      <c r="F123" s="19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9.75" customHeight="1" thickBot="1">
      <c r="B124" s="22"/>
      <c r="C124" s="22"/>
      <c r="D124" s="22"/>
      <c r="E124" s="22"/>
      <c r="F124" s="24"/>
      <c r="G124" s="22"/>
      <c r="H124" s="24"/>
      <c r="I124" s="22"/>
      <c r="J124" s="22"/>
      <c r="K124" s="22"/>
      <c r="L124" s="22"/>
      <c r="M124" s="22"/>
      <c r="N124" s="22"/>
    </row>
    <row r="125" spans="1:15">
      <c r="B125" s="97" t="s">
        <v>20</v>
      </c>
      <c r="C125" s="36"/>
      <c r="D125" s="36"/>
      <c r="E125" s="36"/>
      <c r="F125" s="112"/>
      <c r="G125" s="36"/>
      <c r="H125" s="112"/>
      <c r="I125" s="36"/>
      <c r="J125" s="36"/>
      <c r="K125" s="36"/>
      <c r="L125" s="36"/>
      <c r="M125" s="36"/>
      <c r="N125" s="111"/>
    </row>
    <row r="126" spans="1:15">
      <c r="B126" s="4"/>
      <c r="C126" s="1"/>
      <c r="D126" s="33"/>
      <c r="E126" s="32"/>
      <c r="F126" s="19"/>
      <c r="G126" s="18"/>
      <c r="H126" s="19"/>
      <c r="I126" s="18"/>
      <c r="J126" s="18"/>
      <c r="K126" s="18"/>
      <c r="L126" s="18"/>
      <c r="M126" s="18"/>
      <c r="N126" s="5"/>
    </row>
    <row r="127" spans="1:15">
      <c r="B127" s="10" t="s">
        <v>68</v>
      </c>
      <c r="C127" s="1" t="s">
        <v>18</v>
      </c>
      <c r="D127" s="26">
        <v>27.63</v>
      </c>
      <c r="E127" s="31">
        <v>6.2E-2</v>
      </c>
      <c r="F127" s="44">
        <f>D127*1.063</f>
        <v>29.370689999999996</v>
      </c>
      <c r="G127" s="14">
        <f>(F127-D127)/D127</f>
        <v>6.2999999999999903E-2</v>
      </c>
      <c r="H127" s="44">
        <v>31.02</v>
      </c>
      <c r="I127" s="14">
        <f>(H127-F127)/F127</f>
        <v>5.6154962651541504E-2</v>
      </c>
      <c r="J127" s="79">
        <f t="shared" ref="J127" si="47">H127*(1+K127)</f>
        <v>35.672999999999995</v>
      </c>
      <c r="K127" s="14">
        <v>0.15</v>
      </c>
      <c r="L127" s="79">
        <f t="shared" ref="L127" si="48">J127*(1+M127)</f>
        <v>37.813379999999995</v>
      </c>
      <c r="M127" s="14">
        <v>0.06</v>
      </c>
      <c r="N127" s="5"/>
    </row>
    <row r="128" spans="1:15">
      <c r="B128" s="4"/>
      <c r="C128" s="81" t="s">
        <v>149</v>
      </c>
      <c r="D128" s="80"/>
      <c r="E128" s="1"/>
      <c r="F128" s="19"/>
      <c r="G128" s="49"/>
      <c r="H128" s="19"/>
      <c r="I128" s="49"/>
      <c r="J128" s="19"/>
      <c r="K128" s="49"/>
      <c r="L128" s="19"/>
      <c r="M128" s="49"/>
      <c r="N128" s="5"/>
    </row>
    <row r="129" spans="2:14">
      <c r="B129" s="4"/>
      <c r="C129" s="29"/>
      <c r="D129" s="33"/>
      <c r="E129" s="1"/>
      <c r="F129" s="19"/>
      <c r="G129" s="18"/>
      <c r="H129" s="19"/>
      <c r="I129" s="18"/>
      <c r="J129" s="19"/>
      <c r="K129" s="18"/>
      <c r="L129" s="19"/>
      <c r="M129" s="18"/>
      <c r="N129" s="5"/>
    </row>
    <row r="130" spans="2:14">
      <c r="B130" s="4"/>
      <c r="C130" s="1" t="s">
        <v>19</v>
      </c>
      <c r="D130" s="26">
        <v>53.98</v>
      </c>
      <c r="E130" s="31">
        <v>5.5E-2</v>
      </c>
      <c r="F130" s="44">
        <f>D130*1.063</f>
        <v>57.380739999999996</v>
      </c>
      <c r="G130" s="14">
        <f>(F130-D130)/D130</f>
        <v>6.2999999999999987E-2</v>
      </c>
      <c r="H130" s="44">
        <v>60.6</v>
      </c>
      <c r="I130" s="14">
        <f>(H130-F130)/F130</f>
        <v>5.6103493959820068E-2</v>
      </c>
      <c r="J130" s="79">
        <f t="shared" ref="J130" si="49">H130*(1+K130)</f>
        <v>69.69</v>
      </c>
      <c r="K130" s="14">
        <v>0.15</v>
      </c>
      <c r="L130" s="79">
        <f t="shared" ref="L130" si="50">J130*(1+M130)</f>
        <v>73.871400000000008</v>
      </c>
      <c r="M130" s="14">
        <v>0.06</v>
      </c>
      <c r="N130" s="5"/>
    </row>
    <row r="131" spans="2:14">
      <c r="B131" s="4"/>
      <c r="C131" s="29" t="s">
        <v>149</v>
      </c>
      <c r="D131" s="33"/>
      <c r="E131" s="32"/>
      <c r="F131" s="19"/>
      <c r="G131" s="18"/>
      <c r="H131" s="19"/>
      <c r="I131" s="18"/>
      <c r="J131" s="19"/>
      <c r="K131" s="18"/>
      <c r="L131" s="19"/>
      <c r="M131" s="18"/>
      <c r="N131" s="5"/>
    </row>
    <row r="132" spans="2:14">
      <c r="B132" s="4"/>
      <c r="C132" s="29"/>
      <c r="D132" s="33"/>
      <c r="E132" s="32"/>
      <c r="F132" s="19"/>
      <c r="G132" s="18"/>
      <c r="H132" s="19"/>
      <c r="I132" s="18"/>
      <c r="J132" s="19"/>
      <c r="K132" s="18"/>
      <c r="L132" s="19"/>
      <c r="M132" s="18"/>
      <c r="N132" s="5"/>
    </row>
    <row r="133" spans="2:14">
      <c r="B133" s="10" t="s">
        <v>69</v>
      </c>
      <c r="C133" s="56" t="s">
        <v>52</v>
      </c>
      <c r="D133" s="33"/>
      <c r="E133" s="32"/>
      <c r="F133" s="19"/>
      <c r="G133" s="18"/>
      <c r="H133" s="19"/>
      <c r="I133" s="18"/>
      <c r="J133" s="19"/>
      <c r="K133" s="18"/>
      <c r="L133" s="19"/>
      <c r="M133" s="18"/>
      <c r="N133" s="5"/>
    </row>
    <row r="134" spans="2:14">
      <c r="B134" s="4"/>
      <c r="C134" s="29" t="s">
        <v>4</v>
      </c>
      <c r="D134" s="33"/>
      <c r="E134" s="18"/>
      <c r="F134" s="19"/>
      <c r="G134" s="18"/>
      <c r="H134" s="19"/>
      <c r="I134" s="18"/>
      <c r="J134" s="19"/>
      <c r="K134" s="18"/>
      <c r="L134" s="19"/>
      <c r="M134" s="18"/>
      <c r="N134" s="5"/>
    </row>
    <row r="135" spans="2:14">
      <c r="B135" s="4"/>
      <c r="C135" s="39" t="s">
        <v>64</v>
      </c>
      <c r="D135" s="26">
        <v>4.45</v>
      </c>
      <c r="E135" s="14">
        <v>0.06</v>
      </c>
      <c r="F135" s="44">
        <f>D135*1.063</f>
        <v>4.7303499999999996</v>
      </c>
      <c r="G135" s="14">
        <f>(F135-D135)/D135</f>
        <v>6.2999999999999876E-2</v>
      </c>
      <c r="H135" s="44">
        <v>5</v>
      </c>
      <c r="I135" s="14">
        <f>(H135-F135)/F135</f>
        <v>5.7004238586996818E-2</v>
      </c>
      <c r="J135" s="79">
        <f t="shared" ref="J135:J136" si="51">H135*(1+K135)</f>
        <v>5.2749999999999995</v>
      </c>
      <c r="K135" s="14">
        <v>5.5E-2</v>
      </c>
      <c r="L135" s="79">
        <f t="shared" ref="L135:L136" si="52">J135*(1+M135)</f>
        <v>5.5651249999999992</v>
      </c>
      <c r="M135" s="14">
        <v>5.5E-2</v>
      </c>
      <c r="N135" s="5"/>
    </row>
    <row r="136" spans="2:14">
      <c r="B136" s="4"/>
      <c r="C136" s="39" t="s">
        <v>65</v>
      </c>
      <c r="D136" s="26">
        <v>4.45</v>
      </c>
      <c r="E136" s="14">
        <v>0.06</v>
      </c>
      <c r="F136" s="44">
        <f>D136*1.063</f>
        <v>4.7303499999999996</v>
      </c>
      <c r="G136" s="14">
        <f>(F136-D136)/D136</f>
        <v>6.2999999999999876E-2</v>
      </c>
      <c r="H136" s="44">
        <v>5</v>
      </c>
      <c r="I136" s="14">
        <f>(H136-F136)/F136</f>
        <v>5.7004238586996818E-2</v>
      </c>
      <c r="J136" s="79">
        <f t="shared" si="51"/>
        <v>5.3000000000000007</v>
      </c>
      <c r="K136" s="14">
        <v>0.06</v>
      </c>
      <c r="L136" s="79">
        <f t="shared" si="52"/>
        <v>5.6021000000000001</v>
      </c>
      <c r="M136" s="14">
        <v>5.7000000000000002E-2</v>
      </c>
      <c r="N136" s="5"/>
    </row>
    <row r="137" spans="2:14">
      <c r="B137" s="4"/>
      <c r="C137" s="39"/>
      <c r="D137" s="30"/>
      <c r="E137" s="18"/>
      <c r="F137" s="19"/>
      <c r="G137" s="47"/>
      <c r="H137" s="19"/>
      <c r="I137" s="41"/>
      <c r="J137" s="19"/>
      <c r="K137" s="47"/>
      <c r="L137" s="19"/>
      <c r="M137" s="47"/>
      <c r="N137" s="5"/>
    </row>
    <row r="138" spans="2:14">
      <c r="B138" s="4"/>
      <c r="C138" s="29" t="s">
        <v>8</v>
      </c>
      <c r="D138" s="26">
        <v>17.760000000000002</v>
      </c>
      <c r="E138" s="14">
        <v>0.06</v>
      </c>
      <c r="F138" s="44">
        <f>D138*1.063</f>
        <v>18.878880000000002</v>
      </c>
      <c r="G138" s="14">
        <f>(F138-D138)/D138</f>
        <v>6.3000000000000042E-2</v>
      </c>
      <c r="H138" s="44">
        <v>19.95</v>
      </c>
      <c r="I138" s="14">
        <f>(H138-F138)/F138</f>
        <v>5.6736416567084322E-2</v>
      </c>
      <c r="J138" s="79">
        <f t="shared" ref="J138" si="53">H138*(1+K138)</f>
        <v>21.147000000000002</v>
      </c>
      <c r="K138" s="14">
        <v>0.06</v>
      </c>
      <c r="L138" s="79">
        <f t="shared" ref="L138" si="54">J138*(1+M138)</f>
        <v>22.373526000000002</v>
      </c>
      <c r="M138" s="14">
        <v>5.8000000000000003E-2</v>
      </c>
      <c r="N138" s="5"/>
    </row>
    <row r="139" spans="2:14">
      <c r="B139" s="4"/>
      <c r="C139" s="39"/>
      <c r="D139" s="30"/>
      <c r="E139" s="18"/>
      <c r="F139" s="19"/>
      <c r="G139" s="47"/>
      <c r="H139" s="19"/>
      <c r="I139" s="41"/>
      <c r="J139" s="19"/>
      <c r="K139" s="47"/>
      <c r="L139" s="19"/>
      <c r="M139" s="47"/>
      <c r="N139" s="5"/>
    </row>
    <row r="140" spans="2:14">
      <c r="B140" s="4"/>
      <c r="C140" s="29" t="s">
        <v>66</v>
      </c>
      <c r="D140" s="136">
        <v>4.1900000000000004</v>
      </c>
      <c r="E140" s="55">
        <v>0.06</v>
      </c>
      <c r="F140" s="137">
        <f>D140*1.063</f>
        <v>4.45397</v>
      </c>
      <c r="G140" s="55">
        <f>(F140-D140)/D140</f>
        <v>6.2999999999999903E-2</v>
      </c>
      <c r="H140" s="44">
        <v>4.7</v>
      </c>
      <c r="I140" s="14">
        <f>(H140-F140)/F140</f>
        <v>5.5238360384106809E-2</v>
      </c>
      <c r="J140" s="79">
        <f t="shared" ref="J140" si="55">H140*(1+K140)</f>
        <v>4.9820000000000002</v>
      </c>
      <c r="K140" s="14">
        <v>0.06</v>
      </c>
      <c r="L140" s="79">
        <f t="shared" ref="L140" si="56">J140*(1+M140)</f>
        <v>5.2560099999999998</v>
      </c>
      <c r="M140" s="14">
        <v>5.5E-2</v>
      </c>
      <c r="N140" s="5"/>
    </row>
    <row r="141" spans="2:14" ht="16.5" thickBot="1">
      <c r="B141" s="168"/>
      <c r="C141" s="169"/>
      <c r="D141" s="169"/>
      <c r="E141" s="169"/>
      <c r="F141" s="169"/>
      <c r="G141" s="169"/>
      <c r="H141" s="132"/>
      <c r="I141" s="132"/>
      <c r="J141" s="132"/>
      <c r="K141" s="132"/>
      <c r="L141" s="139"/>
      <c r="M141" s="139"/>
      <c r="N141" s="5"/>
    </row>
    <row r="142" spans="2:14">
      <c r="B142" s="4"/>
      <c r="C142" s="1"/>
      <c r="D142" s="8" t="s">
        <v>1</v>
      </c>
      <c r="E142" s="8" t="s">
        <v>2</v>
      </c>
      <c r="F142" s="8" t="s">
        <v>1</v>
      </c>
      <c r="G142" s="8" t="s">
        <v>2</v>
      </c>
      <c r="H142" s="8" t="s">
        <v>1</v>
      </c>
      <c r="I142" s="8" t="s">
        <v>2</v>
      </c>
      <c r="J142" s="8" t="s">
        <v>1</v>
      </c>
      <c r="K142" s="8" t="s">
        <v>2</v>
      </c>
      <c r="L142" s="8" t="s">
        <v>1</v>
      </c>
      <c r="M142" s="8" t="s">
        <v>2</v>
      </c>
      <c r="N142" s="5"/>
    </row>
    <row r="143" spans="2:14" ht="13.5" thickBot="1">
      <c r="B143" s="4"/>
      <c r="C143" s="1"/>
      <c r="D143" s="9" t="s">
        <v>95</v>
      </c>
      <c r="E143" s="9" t="s">
        <v>95</v>
      </c>
      <c r="F143" s="9" t="s">
        <v>128</v>
      </c>
      <c r="G143" s="9" t="s">
        <v>128</v>
      </c>
      <c r="H143" s="9" t="s">
        <v>199</v>
      </c>
      <c r="I143" s="9" t="s">
        <v>199</v>
      </c>
      <c r="J143" s="9" t="s">
        <v>211</v>
      </c>
      <c r="K143" s="9" t="s">
        <v>211</v>
      </c>
      <c r="L143" s="9" t="s">
        <v>228</v>
      </c>
      <c r="M143" s="9" t="s">
        <v>228</v>
      </c>
      <c r="N143" s="5"/>
    </row>
    <row r="144" spans="2:14"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</row>
    <row r="145" spans="2:14">
      <c r="B145" s="4"/>
      <c r="C145" s="29"/>
      <c r="D145" s="33"/>
      <c r="E145" s="18"/>
      <c r="F145" s="19"/>
      <c r="G145" s="18"/>
      <c r="H145" s="18"/>
      <c r="I145" s="18"/>
      <c r="J145" s="18"/>
      <c r="K145" s="18"/>
      <c r="L145" s="18"/>
      <c r="M145" s="18"/>
      <c r="N145" s="5"/>
    </row>
    <row r="146" spans="2:14">
      <c r="B146" s="10" t="s">
        <v>70</v>
      </c>
      <c r="C146" s="11" t="s">
        <v>21</v>
      </c>
      <c r="D146" s="26"/>
      <c r="E146" s="14">
        <v>6.4000000000000001E-2</v>
      </c>
      <c r="F146" s="15"/>
      <c r="G146" s="14">
        <v>6.3E-2</v>
      </c>
      <c r="H146" s="15"/>
      <c r="I146" s="14">
        <v>6.3E-2</v>
      </c>
      <c r="J146" s="15"/>
      <c r="K146" s="14">
        <v>6.3E-2</v>
      </c>
      <c r="L146" s="15"/>
      <c r="M146" s="14">
        <v>5.8000000000000003E-2</v>
      </c>
      <c r="N146" s="5"/>
    </row>
    <row r="147" spans="2:14">
      <c r="B147" s="4"/>
      <c r="C147" s="1"/>
      <c r="D147" s="1"/>
      <c r="E147" s="1"/>
      <c r="F147" s="19"/>
      <c r="G147" s="1"/>
      <c r="H147" s="19"/>
      <c r="I147" s="1"/>
      <c r="J147" s="19"/>
      <c r="K147" s="1"/>
      <c r="L147" s="19"/>
      <c r="M147" s="1"/>
      <c r="N147" s="5"/>
    </row>
    <row r="148" spans="2:14">
      <c r="B148" s="10" t="s">
        <v>22</v>
      </c>
      <c r="C148" s="1"/>
      <c r="D148" s="1"/>
      <c r="E148" s="1"/>
      <c r="F148" s="19"/>
      <c r="G148" s="1"/>
      <c r="H148" s="19"/>
      <c r="I148" s="1"/>
      <c r="J148" s="19"/>
      <c r="K148" s="1"/>
      <c r="L148" s="19"/>
      <c r="M148" s="1"/>
      <c r="N148" s="5"/>
    </row>
    <row r="149" spans="2:14" ht="14.25">
      <c r="B149" s="4"/>
      <c r="C149" s="1" t="s">
        <v>23</v>
      </c>
      <c r="D149" s="101" t="s">
        <v>196</v>
      </c>
      <c r="E149" s="14">
        <v>0.05</v>
      </c>
      <c r="F149" s="101" t="s">
        <v>198</v>
      </c>
      <c r="G149" s="109" t="s">
        <v>197</v>
      </c>
      <c r="H149" s="128" t="s">
        <v>210</v>
      </c>
      <c r="I149" s="109" t="s">
        <v>197</v>
      </c>
      <c r="J149" s="128" t="s">
        <v>210</v>
      </c>
      <c r="K149" s="109" t="s">
        <v>197</v>
      </c>
      <c r="L149" s="128" t="s">
        <v>210</v>
      </c>
      <c r="M149" s="14">
        <v>0</v>
      </c>
      <c r="N149" s="5"/>
    </row>
    <row r="150" spans="2:14">
      <c r="B150" s="4"/>
      <c r="C150" s="1"/>
      <c r="D150" s="99"/>
      <c r="E150" s="18"/>
      <c r="F150" s="102"/>
      <c r="G150" s="18"/>
      <c r="H150" s="102"/>
      <c r="I150" s="18"/>
      <c r="J150" s="102"/>
      <c r="K150" s="18"/>
      <c r="L150" s="102"/>
      <c r="M150" s="18"/>
      <c r="N150" s="5"/>
    </row>
    <row r="151" spans="2:14">
      <c r="B151" s="4"/>
      <c r="C151" s="83" t="s">
        <v>194</v>
      </c>
      <c r="D151" s="99"/>
      <c r="E151" s="18"/>
      <c r="F151" s="102"/>
      <c r="G151" s="18"/>
      <c r="H151" s="102"/>
      <c r="I151" s="18"/>
      <c r="J151" s="102"/>
      <c r="K151" s="18"/>
      <c r="L151" s="102"/>
      <c r="M151" s="18"/>
      <c r="N151" s="5"/>
    </row>
    <row r="152" spans="2:14" ht="14.25">
      <c r="B152" s="4"/>
      <c r="C152" s="103" t="s">
        <v>195</v>
      </c>
      <c r="D152" s="99"/>
      <c r="E152" s="18"/>
      <c r="F152" s="102"/>
      <c r="G152" s="18"/>
      <c r="H152" s="102"/>
      <c r="I152" s="18"/>
      <c r="J152" s="102"/>
      <c r="K152" s="18"/>
      <c r="L152" s="102"/>
      <c r="M152" s="18"/>
      <c r="N152" s="5"/>
    </row>
    <row r="153" spans="2:14">
      <c r="B153" s="4"/>
      <c r="C153" s="1"/>
      <c r="D153" s="99"/>
      <c r="E153" s="18"/>
      <c r="F153" s="99"/>
      <c r="G153" s="18"/>
      <c r="H153" s="99"/>
      <c r="I153" s="18"/>
      <c r="J153" s="99"/>
      <c r="K153" s="18"/>
      <c r="L153" s="99"/>
      <c r="M153" s="18"/>
      <c r="N153" s="5"/>
    </row>
    <row r="154" spans="2:14">
      <c r="B154" s="4"/>
      <c r="C154" s="2" t="s">
        <v>184</v>
      </c>
      <c r="D154" s="99"/>
      <c r="E154" s="18"/>
      <c r="F154" s="99"/>
      <c r="G154" s="18"/>
      <c r="H154" s="99"/>
      <c r="I154" s="18"/>
      <c r="J154" s="99"/>
      <c r="K154" s="18"/>
      <c r="L154" s="99"/>
      <c r="M154" s="18"/>
      <c r="N154" s="5"/>
    </row>
    <row r="155" spans="2:14">
      <c r="B155" s="4"/>
      <c r="C155" s="1" t="s">
        <v>182</v>
      </c>
      <c r="D155" s="99"/>
      <c r="E155" s="18"/>
      <c r="F155" s="104" t="s">
        <v>183</v>
      </c>
      <c r="G155" s="105">
        <v>1</v>
      </c>
      <c r="H155" s="104" t="s">
        <v>183</v>
      </c>
      <c r="I155" s="105">
        <v>1</v>
      </c>
      <c r="J155" s="104" t="s">
        <v>183</v>
      </c>
      <c r="K155" s="105">
        <v>1</v>
      </c>
      <c r="L155" s="104" t="s">
        <v>183</v>
      </c>
      <c r="M155" s="105">
        <v>1</v>
      </c>
      <c r="N155" s="5"/>
    </row>
    <row r="156" spans="2:14">
      <c r="B156" s="4"/>
      <c r="C156" s="100" t="s">
        <v>185</v>
      </c>
      <c r="D156" s="99"/>
      <c r="E156" s="18"/>
      <c r="F156" s="106" t="s">
        <v>183</v>
      </c>
      <c r="G156" s="107">
        <v>2</v>
      </c>
      <c r="H156" s="106" t="s">
        <v>183</v>
      </c>
      <c r="I156" s="107">
        <v>2</v>
      </c>
      <c r="J156" s="106" t="s">
        <v>183</v>
      </c>
      <c r="K156" s="107">
        <v>2</v>
      </c>
      <c r="L156" s="106" t="s">
        <v>183</v>
      </c>
      <c r="M156" s="107">
        <v>2</v>
      </c>
      <c r="N156" s="5"/>
    </row>
    <row r="157" spans="2:14">
      <c r="B157" s="4"/>
      <c r="C157" s="100" t="s">
        <v>186</v>
      </c>
      <c r="D157" s="99"/>
      <c r="E157" s="18"/>
      <c r="F157" s="106" t="s">
        <v>183</v>
      </c>
      <c r="G157" s="108" t="s">
        <v>188</v>
      </c>
      <c r="H157" s="106" t="s">
        <v>183</v>
      </c>
      <c r="I157" s="108" t="s">
        <v>188</v>
      </c>
      <c r="J157" s="106" t="s">
        <v>183</v>
      </c>
      <c r="K157" s="108" t="s">
        <v>188</v>
      </c>
      <c r="L157" s="106" t="s">
        <v>183</v>
      </c>
      <c r="M157" s="108" t="s">
        <v>188</v>
      </c>
      <c r="N157" s="5"/>
    </row>
    <row r="158" spans="2:14">
      <c r="B158" s="4"/>
      <c r="C158" s="100" t="s">
        <v>187</v>
      </c>
      <c r="D158" s="99"/>
      <c r="E158" s="18"/>
      <c r="F158" s="106" t="s">
        <v>183</v>
      </c>
      <c r="G158" s="108" t="s">
        <v>188</v>
      </c>
      <c r="H158" s="106" t="s">
        <v>183</v>
      </c>
      <c r="I158" s="108" t="s">
        <v>188</v>
      </c>
      <c r="J158" s="106" t="s">
        <v>183</v>
      </c>
      <c r="K158" s="108" t="s">
        <v>188</v>
      </c>
      <c r="L158" s="106" t="s">
        <v>183</v>
      </c>
      <c r="M158" s="108" t="s">
        <v>188</v>
      </c>
      <c r="N158" s="5"/>
    </row>
    <row r="159" spans="2:14">
      <c r="B159" s="4"/>
      <c r="C159" s="100" t="s">
        <v>189</v>
      </c>
      <c r="D159" s="99"/>
      <c r="E159" s="18"/>
      <c r="F159" s="106" t="s">
        <v>183</v>
      </c>
      <c r="G159" s="108" t="s">
        <v>188</v>
      </c>
      <c r="H159" s="106" t="s">
        <v>183</v>
      </c>
      <c r="I159" s="108" t="s">
        <v>188</v>
      </c>
      <c r="J159" s="106" t="s">
        <v>183</v>
      </c>
      <c r="K159" s="108" t="s">
        <v>188</v>
      </c>
      <c r="L159" s="106" t="s">
        <v>183</v>
      </c>
      <c r="M159" s="108" t="s">
        <v>188</v>
      </c>
      <c r="N159" s="5"/>
    </row>
    <row r="160" spans="2:14">
      <c r="B160" s="4"/>
      <c r="C160" s="100" t="s">
        <v>190</v>
      </c>
      <c r="D160" s="99"/>
      <c r="E160" s="18"/>
      <c r="F160" s="106" t="s">
        <v>183</v>
      </c>
      <c r="G160" s="108" t="s">
        <v>188</v>
      </c>
      <c r="H160" s="106" t="s">
        <v>183</v>
      </c>
      <c r="I160" s="108" t="s">
        <v>188</v>
      </c>
      <c r="J160" s="106" t="s">
        <v>183</v>
      </c>
      <c r="K160" s="108" t="s">
        <v>188</v>
      </c>
      <c r="L160" s="106" t="s">
        <v>183</v>
      </c>
      <c r="M160" s="108" t="s">
        <v>188</v>
      </c>
      <c r="N160" s="5"/>
    </row>
    <row r="161" spans="2:14">
      <c r="B161" s="4"/>
      <c r="C161" s="100" t="s">
        <v>191</v>
      </c>
      <c r="D161" s="99"/>
      <c r="E161" s="18"/>
      <c r="F161" s="106" t="s">
        <v>183</v>
      </c>
      <c r="G161" s="108">
        <v>2</v>
      </c>
      <c r="H161" s="106" t="s">
        <v>183</v>
      </c>
      <c r="I161" s="108">
        <v>2</v>
      </c>
      <c r="J161" s="106" t="s">
        <v>183</v>
      </c>
      <c r="K161" s="108">
        <v>2</v>
      </c>
      <c r="L161" s="106" t="s">
        <v>183</v>
      </c>
      <c r="M161" s="108">
        <v>2</v>
      </c>
      <c r="N161" s="5"/>
    </row>
    <row r="162" spans="2:14">
      <c r="B162" s="4"/>
      <c r="C162" s="100" t="s">
        <v>192</v>
      </c>
      <c r="D162" s="99"/>
      <c r="E162" s="18"/>
      <c r="F162" s="171" t="s">
        <v>193</v>
      </c>
      <c r="G162" s="172"/>
      <c r="H162" s="171" t="s">
        <v>193</v>
      </c>
      <c r="I162" s="172"/>
      <c r="J162" s="171" t="s">
        <v>193</v>
      </c>
      <c r="K162" s="172"/>
      <c r="L162" s="171" t="s">
        <v>193</v>
      </c>
      <c r="M162" s="172"/>
      <c r="N162" s="5"/>
    </row>
    <row r="163" spans="2:14">
      <c r="B163" s="4"/>
      <c r="C163" s="1"/>
      <c r="D163" s="99"/>
      <c r="E163" s="18"/>
      <c r="F163" s="99"/>
      <c r="G163" s="18"/>
      <c r="H163" s="99"/>
      <c r="I163" s="18"/>
      <c r="J163" s="99"/>
      <c r="K163" s="18"/>
      <c r="L163" s="18"/>
      <c r="M163" s="18"/>
      <c r="N163" s="5"/>
    </row>
    <row r="164" spans="2:14"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</row>
    <row r="165" spans="2:14" ht="13.5" thickBot="1"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5"/>
    </row>
    <row r="166" spans="2:14" ht="7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7.5" customHeight="1" thickBot="1"/>
    <row r="168" spans="2:14" ht="15.75">
      <c r="B168" s="173" t="s">
        <v>24</v>
      </c>
      <c r="C168" s="174"/>
      <c r="D168" s="174"/>
      <c r="E168" s="174"/>
      <c r="F168" s="174"/>
      <c r="G168" s="174"/>
      <c r="H168" s="117"/>
      <c r="I168" s="117"/>
      <c r="J168" s="130"/>
      <c r="K168" s="130"/>
      <c r="L168" s="140"/>
      <c r="M168" s="140"/>
      <c r="N168" s="111"/>
    </row>
    <row r="169" spans="2:14" ht="13.5" thickBot="1"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</row>
    <row r="170" spans="2:14">
      <c r="B170" s="4"/>
      <c r="C170" s="1"/>
      <c r="D170" s="8" t="s">
        <v>1</v>
      </c>
      <c r="E170" s="8" t="s">
        <v>2</v>
      </c>
      <c r="F170" s="8" t="s">
        <v>1</v>
      </c>
      <c r="G170" s="8" t="s">
        <v>2</v>
      </c>
      <c r="H170" s="8" t="s">
        <v>1</v>
      </c>
      <c r="I170" s="8" t="s">
        <v>2</v>
      </c>
      <c r="J170" s="8" t="s">
        <v>1</v>
      </c>
      <c r="K170" s="8" t="s">
        <v>2</v>
      </c>
      <c r="L170" s="8" t="s">
        <v>1</v>
      </c>
      <c r="M170" s="8" t="s">
        <v>2</v>
      </c>
      <c r="N170" s="5"/>
    </row>
    <row r="171" spans="2:14" ht="13.5" thickBot="1">
      <c r="B171" s="4"/>
      <c r="C171" s="1"/>
      <c r="D171" s="9" t="s">
        <v>95</v>
      </c>
      <c r="E171" s="9" t="s">
        <v>95</v>
      </c>
      <c r="F171" s="9" t="s">
        <v>128</v>
      </c>
      <c r="G171" s="9" t="s">
        <v>128</v>
      </c>
      <c r="H171" s="9" t="s">
        <v>199</v>
      </c>
      <c r="I171" s="9" t="s">
        <v>199</v>
      </c>
      <c r="J171" s="9" t="s">
        <v>211</v>
      </c>
      <c r="K171" s="9" t="s">
        <v>211</v>
      </c>
      <c r="L171" s="9" t="s">
        <v>228</v>
      </c>
      <c r="M171" s="9" t="s">
        <v>228</v>
      </c>
      <c r="N171" s="5"/>
    </row>
    <row r="172" spans="2:14">
      <c r="B172" s="4"/>
      <c r="C172" s="1"/>
      <c r="D172" s="1"/>
      <c r="E172" s="1"/>
      <c r="F172" s="1"/>
      <c r="G172" s="1"/>
      <c r="H172" s="1"/>
      <c r="I172" s="1"/>
      <c r="J172" s="27"/>
      <c r="K172" s="27"/>
      <c r="L172" s="27"/>
      <c r="M172" s="27"/>
      <c r="N172" s="5"/>
    </row>
    <row r="173" spans="2:14">
      <c r="B173" s="10" t="s">
        <v>68</v>
      </c>
      <c r="C173" s="11" t="s">
        <v>25</v>
      </c>
      <c r="D173" s="26">
        <v>1.22</v>
      </c>
      <c r="E173" s="14">
        <v>5.5E-2</v>
      </c>
      <c r="F173" s="26">
        <f>D173*G173+D173</f>
        <v>1.2956399999999999</v>
      </c>
      <c r="G173" s="14">
        <v>6.2E-2</v>
      </c>
      <c r="H173" s="26">
        <v>1.35</v>
      </c>
      <c r="I173" s="14">
        <f>(H173-F173)/F173</f>
        <v>4.1956098916365807E-2</v>
      </c>
      <c r="J173" s="79">
        <f t="shared" ref="J173" si="57">H173*(1+K173)</f>
        <v>1.4310000000000003</v>
      </c>
      <c r="K173" s="14">
        <v>0.06</v>
      </c>
      <c r="L173" s="79">
        <f t="shared" ref="L173" si="58">J173*(1+M173)</f>
        <v>1.5197220000000005</v>
      </c>
      <c r="M173" s="14">
        <v>6.2E-2</v>
      </c>
      <c r="N173" s="5"/>
    </row>
    <row r="174" spans="2:14">
      <c r="B174" s="4"/>
      <c r="C174" s="1"/>
      <c r="D174" s="26"/>
      <c r="E174" s="14"/>
      <c r="F174" s="26"/>
      <c r="G174" s="14"/>
      <c r="H174" s="26"/>
      <c r="I174" s="14"/>
      <c r="J174" s="62"/>
      <c r="K174" s="63"/>
      <c r="L174" s="62"/>
      <c r="M174" s="63"/>
      <c r="N174" s="5"/>
    </row>
    <row r="175" spans="2:14">
      <c r="B175" s="10" t="s">
        <v>69</v>
      </c>
      <c r="C175" s="11" t="s">
        <v>26</v>
      </c>
      <c r="D175" s="26"/>
      <c r="E175" s="14"/>
      <c r="F175" s="26"/>
      <c r="G175" s="14"/>
      <c r="H175" s="26"/>
      <c r="I175" s="14"/>
      <c r="J175" s="62"/>
      <c r="K175" s="63"/>
      <c r="L175" s="62"/>
      <c r="M175" s="63"/>
      <c r="N175" s="5"/>
    </row>
    <row r="176" spans="2:14">
      <c r="B176" s="4"/>
      <c r="C176" s="1" t="s">
        <v>27</v>
      </c>
      <c r="D176" s="26">
        <v>0.95</v>
      </c>
      <c r="E176" s="14">
        <v>0.05</v>
      </c>
      <c r="F176" s="44">
        <f>D176*1.063</f>
        <v>1.0098499999999999</v>
      </c>
      <c r="G176" s="14">
        <f>(F176-D176)/D176</f>
        <v>6.2999999999999959E-2</v>
      </c>
      <c r="H176" s="44">
        <v>1.05</v>
      </c>
      <c r="I176" s="14">
        <f>(H176-F176)/F176</f>
        <v>3.975837995741955E-2</v>
      </c>
      <c r="J176" s="79">
        <v>1.1000000000000001</v>
      </c>
      <c r="K176" s="14">
        <v>0.06</v>
      </c>
      <c r="L176" s="79">
        <f t="shared" ref="L176:L177" si="59">J176*(1+M176)</f>
        <v>1.1660000000000001</v>
      </c>
      <c r="M176" s="14">
        <v>0.06</v>
      </c>
      <c r="N176" s="5"/>
    </row>
    <row r="177" spans="2:14">
      <c r="B177" s="4"/>
      <c r="C177" s="135" t="s">
        <v>217</v>
      </c>
      <c r="D177" s="26"/>
      <c r="E177" s="14"/>
      <c r="F177" s="44"/>
      <c r="G177" s="14"/>
      <c r="H177" s="44">
        <v>0</v>
      </c>
      <c r="I177" s="14">
        <v>0</v>
      </c>
      <c r="J177" s="79">
        <v>3</v>
      </c>
      <c r="K177" s="14">
        <v>1</v>
      </c>
      <c r="L177" s="79">
        <f t="shared" si="59"/>
        <v>3.18</v>
      </c>
      <c r="M177" s="14">
        <v>0.06</v>
      </c>
      <c r="N177" s="5"/>
    </row>
    <row r="178" spans="2:14">
      <c r="B178" s="4"/>
      <c r="C178" s="1" t="s">
        <v>28</v>
      </c>
      <c r="D178" s="26">
        <v>1.58</v>
      </c>
      <c r="E178" s="14">
        <v>0.05</v>
      </c>
      <c r="F178" s="44">
        <f>D178*1.063</f>
        <v>1.67954</v>
      </c>
      <c r="G178" s="14">
        <f>(F178-D178)/D178</f>
        <v>6.2999999999999973E-2</v>
      </c>
      <c r="H178" s="44">
        <v>1.75</v>
      </c>
      <c r="I178" s="14">
        <f>(H178-F178)/F178</f>
        <v>4.195196303749834E-2</v>
      </c>
      <c r="J178" s="79">
        <f t="shared" ref="J178:J180" si="60">H178*(1+K178)</f>
        <v>1.855</v>
      </c>
      <c r="K178" s="14">
        <v>0.06</v>
      </c>
      <c r="L178" s="79">
        <f t="shared" ref="L178:L182" si="61">J178*(1+M178)</f>
        <v>1.9755749999999999</v>
      </c>
      <c r="M178" s="14">
        <v>6.5000000000000002E-2</v>
      </c>
      <c r="N178" s="5"/>
    </row>
    <row r="179" spans="2:14">
      <c r="B179" s="4"/>
      <c r="C179" s="20" t="s">
        <v>94</v>
      </c>
      <c r="D179" s="26">
        <v>50</v>
      </c>
      <c r="E179" s="14">
        <v>0</v>
      </c>
      <c r="F179" s="26">
        <v>50</v>
      </c>
      <c r="G179" s="14">
        <v>0</v>
      </c>
      <c r="H179" s="26">
        <v>50</v>
      </c>
      <c r="I179" s="14">
        <f t="shared" ref="I179:I182" si="62">(H179-F179)/F179</f>
        <v>0</v>
      </c>
      <c r="J179" s="79">
        <f t="shared" si="60"/>
        <v>50</v>
      </c>
      <c r="K179" s="14">
        <v>0</v>
      </c>
      <c r="L179" s="79">
        <f t="shared" si="61"/>
        <v>50</v>
      </c>
      <c r="M179" s="14">
        <v>0</v>
      </c>
      <c r="N179" s="5"/>
    </row>
    <row r="180" spans="2:14">
      <c r="B180" s="4"/>
      <c r="C180" s="61" t="s">
        <v>129</v>
      </c>
      <c r="D180" s="26">
        <v>0</v>
      </c>
      <c r="E180" s="14">
        <v>0</v>
      </c>
      <c r="F180" s="26">
        <v>50</v>
      </c>
      <c r="G180" s="14">
        <v>1</v>
      </c>
      <c r="H180" s="26">
        <v>50</v>
      </c>
      <c r="I180" s="14">
        <f t="shared" si="62"/>
        <v>0</v>
      </c>
      <c r="J180" s="79">
        <f t="shared" si="60"/>
        <v>50</v>
      </c>
      <c r="K180" s="14">
        <v>0</v>
      </c>
      <c r="L180" s="79">
        <f t="shared" si="61"/>
        <v>50</v>
      </c>
      <c r="M180" s="14">
        <v>0</v>
      </c>
      <c r="N180" s="5"/>
    </row>
    <row r="181" spans="2:14"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</row>
    <row r="182" spans="2:14">
      <c r="B182" s="10" t="s">
        <v>70</v>
      </c>
      <c r="C182" s="11" t="s">
        <v>150</v>
      </c>
      <c r="D182" s="26">
        <v>85</v>
      </c>
      <c r="E182" s="14">
        <v>0</v>
      </c>
      <c r="F182" s="44">
        <f>D182*1.063</f>
        <v>90.35499999999999</v>
      </c>
      <c r="G182" s="14">
        <f>(F182-D182)/D182</f>
        <v>6.2999999999999876E-2</v>
      </c>
      <c r="H182" s="44">
        <v>95.2</v>
      </c>
      <c r="I182" s="14">
        <f t="shared" si="62"/>
        <v>5.3621825023518498E-2</v>
      </c>
      <c r="J182" s="79">
        <v>100</v>
      </c>
      <c r="K182" s="133">
        <f>(J182-H182)/H182</f>
        <v>5.0420168067226857E-2</v>
      </c>
      <c r="L182" s="79">
        <f t="shared" si="61"/>
        <v>100</v>
      </c>
      <c r="M182" s="133">
        <v>0</v>
      </c>
      <c r="N182" s="5"/>
    </row>
    <row r="183" spans="2:14"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</row>
    <row r="184" spans="2:14"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</row>
    <row r="185" spans="2:14">
      <c r="B185" s="10" t="s">
        <v>71</v>
      </c>
      <c r="C185" s="11" t="s">
        <v>29</v>
      </c>
      <c r="D185" s="124" t="s">
        <v>30</v>
      </c>
      <c r="E185" s="124"/>
      <c r="F185" s="161" t="s">
        <v>30</v>
      </c>
      <c r="G185" s="161"/>
      <c r="H185" s="161"/>
      <c r="I185" s="161"/>
      <c r="J185" s="159" t="s">
        <v>30</v>
      </c>
      <c r="K185" s="160"/>
      <c r="L185" s="159" t="s">
        <v>30</v>
      </c>
      <c r="M185" s="160"/>
      <c r="N185" s="5"/>
    </row>
    <row r="186" spans="2:14">
      <c r="B186" s="4"/>
      <c r="C186" s="1" t="s">
        <v>31</v>
      </c>
      <c r="D186" s="26">
        <v>23.21</v>
      </c>
      <c r="E186" s="14">
        <v>5.5E-2</v>
      </c>
      <c r="F186" s="44">
        <v>24.6</v>
      </c>
      <c r="G186" s="14">
        <f>(F186-D186)/D186</f>
        <v>5.988797931925896E-2</v>
      </c>
      <c r="H186" s="44">
        <v>26.08</v>
      </c>
      <c r="I186" s="14">
        <f>(H186-F186)/F186</f>
        <v>6.0162601626016131E-2</v>
      </c>
      <c r="J186" s="79">
        <f t="shared" ref="J186" si="63">H186*(1+K186)</f>
        <v>27.6448</v>
      </c>
      <c r="K186" s="14">
        <v>0.06</v>
      </c>
      <c r="L186" s="79">
        <f t="shared" ref="L186:L190" si="64">J186*(1+M186)</f>
        <v>29.220553599999999</v>
      </c>
      <c r="M186" s="14">
        <v>5.7000000000000002E-2</v>
      </c>
      <c r="N186" s="5"/>
    </row>
    <row r="187" spans="2:14">
      <c r="B187" s="4"/>
      <c r="C187" s="1" t="s">
        <v>32</v>
      </c>
      <c r="D187" s="26">
        <v>15.83</v>
      </c>
      <c r="E187" s="14">
        <v>5.5E-2</v>
      </c>
      <c r="F187" s="44">
        <v>16.8</v>
      </c>
      <c r="G187" s="14">
        <f>(F187-D187)/D187</f>
        <v>6.1276058117498464E-2</v>
      </c>
      <c r="H187" s="44">
        <v>17.8</v>
      </c>
      <c r="I187" s="14">
        <f>(H187-F187)/F187</f>
        <v>5.9523809523809521E-2</v>
      </c>
      <c r="J187" s="79">
        <f t="shared" ref="J187:J190" si="65">H187*(1+K187)</f>
        <v>18.868000000000002</v>
      </c>
      <c r="K187" s="14">
        <v>0.06</v>
      </c>
      <c r="L187" s="79">
        <f t="shared" si="64"/>
        <v>19.943476</v>
      </c>
      <c r="M187" s="14">
        <v>5.7000000000000002E-2</v>
      </c>
      <c r="N187" s="5"/>
    </row>
    <row r="188" spans="2:14">
      <c r="B188" s="4"/>
      <c r="C188" s="1" t="s">
        <v>33</v>
      </c>
      <c r="D188" s="26">
        <v>11.61</v>
      </c>
      <c r="E188" s="14">
        <v>5.5E-2</v>
      </c>
      <c r="F188" s="44">
        <v>12.3</v>
      </c>
      <c r="G188" s="14">
        <f>(F188-D188)/D188</f>
        <v>5.9431524547803732E-2</v>
      </c>
      <c r="H188" s="44">
        <v>13.04</v>
      </c>
      <c r="I188" s="14">
        <f>(H188-F188)/F188</f>
        <v>6.0162601626016131E-2</v>
      </c>
      <c r="J188" s="79">
        <f t="shared" si="65"/>
        <v>13.8224</v>
      </c>
      <c r="K188" s="14">
        <v>0.06</v>
      </c>
      <c r="L188" s="79">
        <f t="shared" si="64"/>
        <v>14.610276799999999</v>
      </c>
      <c r="M188" s="14">
        <v>5.7000000000000002E-2</v>
      </c>
      <c r="N188" s="5"/>
    </row>
    <row r="189" spans="2:14">
      <c r="B189" s="4"/>
      <c r="C189" s="1" t="s">
        <v>28</v>
      </c>
      <c r="D189" s="26">
        <v>7.88</v>
      </c>
      <c r="E189" s="14">
        <v>0.05</v>
      </c>
      <c r="F189" s="44">
        <v>8.4</v>
      </c>
      <c r="G189" s="14">
        <f>(F189-D189)/D189</f>
        <v>6.59898477157361E-2</v>
      </c>
      <c r="H189" s="44">
        <v>8.9</v>
      </c>
      <c r="I189" s="14">
        <f>(H189-F189)/F189</f>
        <v>5.9523809523809521E-2</v>
      </c>
      <c r="J189" s="79">
        <f t="shared" si="65"/>
        <v>9.4340000000000011</v>
      </c>
      <c r="K189" s="14">
        <v>0.06</v>
      </c>
      <c r="L189" s="79">
        <f t="shared" si="64"/>
        <v>9.9811720000000008</v>
      </c>
      <c r="M189" s="14">
        <v>5.8000000000000003E-2</v>
      </c>
      <c r="N189" s="5"/>
    </row>
    <row r="190" spans="2:14">
      <c r="B190" s="4"/>
      <c r="C190" s="1" t="s">
        <v>27</v>
      </c>
      <c r="D190" s="26">
        <v>5.78</v>
      </c>
      <c r="E190" s="14">
        <v>0.05</v>
      </c>
      <c r="F190" s="44">
        <v>6.15</v>
      </c>
      <c r="G190" s="14">
        <f>(F190-D190)/D190</f>
        <v>6.4013840830449836E-2</v>
      </c>
      <c r="H190" s="44">
        <v>6.52</v>
      </c>
      <c r="I190" s="14">
        <f>(H190-F190)/F190</f>
        <v>6.0162601626016131E-2</v>
      </c>
      <c r="J190" s="79">
        <f t="shared" si="65"/>
        <v>6.9112</v>
      </c>
      <c r="K190" s="14">
        <v>0.06</v>
      </c>
      <c r="L190" s="79">
        <f t="shared" si="64"/>
        <v>7.3258720000000004</v>
      </c>
      <c r="M190" s="14">
        <v>0.06</v>
      </c>
      <c r="N190" s="5"/>
    </row>
    <row r="191" spans="2:14">
      <c r="B191" s="4"/>
      <c r="C191" s="1"/>
      <c r="D191" s="33"/>
      <c r="E191" s="18"/>
      <c r="F191" s="33"/>
      <c r="G191" s="18"/>
      <c r="H191" s="18"/>
      <c r="I191" s="18"/>
      <c r="J191" s="71"/>
      <c r="K191" s="119"/>
      <c r="L191" s="71"/>
      <c r="M191" s="119"/>
      <c r="N191" s="5"/>
    </row>
    <row r="192" spans="2:14">
      <c r="B192" s="10" t="s">
        <v>72</v>
      </c>
      <c r="C192" s="11" t="s">
        <v>34</v>
      </c>
      <c r="D192" s="123" t="s">
        <v>35</v>
      </c>
      <c r="E192" s="124"/>
      <c r="F192" s="161" t="s">
        <v>35</v>
      </c>
      <c r="G192" s="161"/>
      <c r="H192" s="161"/>
      <c r="I192" s="161"/>
      <c r="J192" s="161" t="s">
        <v>35</v>
      </c>
      <c r="K192" s="161"/>
      <c r="L192" s="161" t="s">
        <v>35</v>
      </c>
      <c r="M192" s="161"/>
      <c r="N192" s="5"/>
    </row>
    <row r="193" spans="2:15">
      <c r="B193" s="4"/>
      <c r="C193" s="1" t="s">
        <v>31</v>
      </c>
      <c r="D193" s="26">
        <v>61.72</v>
      </c>
      <c r="E193" s="14">
        <v>6.4000000000000001E-2</v>
      </c>
      <c r="F193" s="44">
        <v>65.599999999999994</v>
      </c>
      <c r="G193" s="14">
        <f>(F193-D193)/D193</f>
        <v>6.2864549578742643E-2</v>
      </c>
      <c r="H193" s="44">
        <v>69.540000000000006</v>
      </c>
      <c r="I193" s="14">
        <f>(H193-F193)/F193</f>
        <v>6.0060975609756283E-2</v>
      </c>
      <c r="J193" s="79">
        <f t="shared" ref="J193:J197" si="66">H193*(1+K193)</f>
        <v>73.712400000000017</v>
      </c>
      <c r="K193" s="14">
        <v>0.06</v>
      </c>
      <c r="L193" s="79">
        <f t="shared" ref="L193:L197" si="67">J193*(1+M193)</f>
        <v>77.91400680000001</v>
      </c>
      <c r="M193" s="14">
        <v>5.7000000000000002E-2</v>
      </c>
      <c r="N193" s="5"/>
      <c r="O193" s="125"/>
    </row>
    <row r="194" spans="2:15">
      <c r="B194" s="4"/>
      <c r="C194" s="1" t="s">
        <v>32</v>
      </c>
      <c r="D194" s="26">
        <v>36.93</v>
      </c>
      <c r="E194" s="14">
        <v>6.0999999999999999E-2</v>
      </c>
      <c r="F194" s="44">
        <v>39.299999999999997</v>
      </c>
      <c r="G194" s="14">
        <f>(F194-D194)/D194</f>
        <v>6.4175467099918698E-2</v>
      </c>
      <c r="H194" s="44">
        <v>41.66</v>
      </c>
      <c r="I194" s="14">
        <f>(H194-F194)/F194</f>
        <v>6.0050890585241719E-2</v>
      </c>
      <c r="J194" s="79">
        <f t="shared" si="66"/>
        <v>44.159599999999998</v>
      </c>
      <c r="K194" s="14">
        <v>0.06</v>
      </c>
      <c r="L194" s="79">
        <f t="shared" si="67"/>
        <v>46.676697199999992</v>
      </c>
      <c r="M194" s="14">
        <v>5.7000000000000002E-2</v>
      </c>
      <c r="N194" s="5"/>
      <c r="O194" s="125"/>
    </row>
    <row r="195" spans="2:15">
      <c r="B195" s="4"/>
      <c r="C195" s="1" t="s">
        <v>33</v>
      </c>
      <c r="D195" s="26">
        <v>24.79</v>
      </c>
      <c r="E195" s="14">
        <v>6.8000000000000005E-2</v>
      </c>
      <c r="F195" s="44">
        <v>26.4</v>
      </c>
      <c r="G195" s="14">
        <f>(F195-D195)/D195</f>
        <v>6.4945542557482833E-2</v>
      </c>
      <c r="H195" s="44">
        <v>27.98</v>
      </c>
      <c r="I195" s="14">
        <f>(H195-F195)/F195</f>
        <v>5.9848484848484922E-2</v>
      </c>
      <c r="J195" s="79">
        <f t="shared" si="66"/>
        <v>29.658800000000003</v>
      </c>
      <c r="K195" s="14">
        <v>0.06</v>
      </c>
      <c r="L195" s="79">
        <f t="shared" si="67"/>
        <v>31.349351600000002</v>
      </c>
      <c r="M195" s="14">
        <v>5.7000000000000002E-2</v>
      </c>
      <c r="N195" s="5"/>
      <c r="O195" s="125"/>
    </row>
    <row r="196" spans="2:15">
      <c r="B196" s="4"/>
      <c r="C196" s="1" t="s">
        <v>28</v>
      </c>
      <c r="D196" s="26">
        <v>17.850000000000001</v>
      </c>
      <c r="E196" s="14">
        <v>6.3E-2</v>
      </c>
      <c r="F196" s="44">
        <v>19</v>
      </c>
      <c r="G196" s="14">
        <f>(F196-D196)/D196</f>
        <v>6.4425770308123159E-2</v>
      </c>
      <c r="H196" s="44">
        <v>20.14</v>
      </c>
      <c r="I196" s="14">
        <f>(H196-F196)/F196</f>
        <v>6.0000000000000032E-2</v>
      </c>
      <c r="J196" s="79">
        <f t="shared" si="66"/>
        <v>21.348400000000002</v>
      </c>
      <c r="K196" s="14">
        <v>0.06</v>
      </c>
      <c r="L196" s="79">
        <f t="shared" si="67"/>
        <v>22.586607200000003</v>
      </c>
      <c r="M196" s="14">
        <v>5.8000000000000003E-2</v>
      </c>
      <c r="N196" s="5"/>
      <c r="O196" s="125"/>
    </row>
    <row r="197" spans="2:15">
      <c r="B197" s="4"/>
      <c r="C197" s="1" t="s">
        <v>27</v>
      </c>
      <c r="D197" s="26">
        <v>12.34</v>
      </c>
      <c r="E197" s="14">
        <v>6.8000000000000005E-2</v>
      </c>
      <c r="F197" s="44">
        <v>13.1</v>
      </c>
      <c r="G197" s="14">
        <f>(F197-D197)/D197</f>
        <v>6.1588330632090744E-2</v>
      </c>
      <c r="H197" s="44">
        <v>13.89</v>
      </c>
      <c r="I197" s="14">
        <f>(H197-F197)/F197</f>
        <v>6.0305343511450456E-2</v>
      </c>
      <c r="J197" s="79">
        <f t="shared" si="66"/>
        <v>14.723400000000002</v>
      </c>
      <c r="K197" s="14">
        <v>0.06</v>
      </c>
      <c r="L197" s="79">
        <f t="shared" si="67"/>
        <v>15.606804000000002</v>
      </c>
      <c r="M197" s="14">
        <v>0.06</v>
      </c>
      <c r="N197" s="5"/>
      <c r="O197" s="125"/>
    </row>
    <row r="198" spans="2:15">
      <c r="B198" s="4"/>
      <c r="C198" s="1"/>
      <c r="D198" s="33"/>
      <c r="E198" s="18"/>
      <c r="F198" s="33"/>
      <c r="G198" s="18"/>
      <c r="H198" s="18"/>
      <c r="I198" s="18"/>
      <c r="J198" s="71"/>
      <c r="K198" s="119"/>
      <c r="L198" s="71"/>
      <c r="M198" s="119"/>
      <c r="N198" s="5"/>
    </row>
    <row r="199" spans="2:15">
      <c r="B199" s="10" t="s">
        <v>73</v>
      </c>
      <c r="C199" s="11" t="s">
        <v>36</v>
      </c>
      <c r="D199" s="33"/>
      <c r="E199" s="18"/>
      <c r="F199" s="33"/>
      <c r="G199" s="18"/>
      <c r="H199" s="18"/>
      <c r="I199" s="18"/>
      <c r="J199" s="71"/>
      <c r="K199" s="119"/>
      <c r="L199" s="71"/>
      <c r="M199" s="119"/>
      <c r="N199" s="5"/>
    </row>
    <row r="200" spans="2:15" ht="14.25">
      <c r="B200" s="4"/>
      <c r="C200" s="1" t="s">
        <v>151</v>
      </c>
      <c r="D200" s="26">
        <v>120</v>
      </c>
      <c r="E200" s="14">
        <v>4.2999999999999997E-2</v>
      </c>
      <c r="F200" s="26">
        <v>7</v>
      </c>
      <c r="G200" s="91" t="s">
        <v>153</v>
      </c>
      <c r="H200" s="26">
        <v>7</v>
      </c>
      <c r="I200" s="91" t="s">
        <v>153</v>
      </c>
      <c r="J200" s="62">
        <v>7</v>
      </c>
      <c r="K200" s="91" t="s">
        <v>153</v>
      </c>
      <c r="L200" s="62">
        <v>7</v>
      </c>
      <c r="M200" s="91" t="s">
        <v>153</v>
      </c>
      <c r="N200" s="5"/>
    </row>
    <row r="201" spans="2:15" ht="14.25">
      <c r="B201" s="4"/>
      <c r="C201" s="1" t="s">
        <v>152</v>
      </c>
      <c r="D201" s="26">
        <v>155</v>
      </c>
      <c r="E201" s="14">
        <v>3.3000000000000002E-2</v>
      </c>
      <c r="F201" s="26">
        <v>4</v>
      </c>
      <c r="G201" s="91" t="s">
        <v>153</v>
      </c>
      <c r="H201" s="26">
        <v>4</v>
      </c>
      <c r="I201" s="91" t="s">
        <v>153</v>
      </c>
      <c r="J201" s="62">
        <v>4</v>
      </c>
      <c r="K201" s="91" t="s">
        <v>153</v>
      </c>
      <c r="L201" s="62">
        <v>4</v>
      </c>
      <c r="M201" s="91" t="s">
        <v>153</v>
      </c>
      <c r="N201" s="5"/>
    </row>
    <row r="202" spans="2:15" ht="14.25">
      <c r="B202" s="4"/>
      <c r="C202" s="1" t="s">
        <v>154</v>
      </c>
      <c r="D202" s="26">
        <v>235</v>
      </c>
      <c r="E202" s="14">
        <v>2.1999999999999999E-2</v>
      </c>
      <c r="F202" s="26">
        <v>6</v>
      </c>
      <c r="G202" s="91" t="s">
        <v>153</v>
      </c>
      <c r="H202" s="26">
        <v>6</v>
      </c>
      <c r="I202" s="91" t="s">
        <v>153</v>
      </c>
      <c r="J202" s="62">
        <v>6</v>
      </c>
      <c r="K202" s="91" t="s">
        <v>153</v>
      </c>
      <c r="L202" s="62">
        <v>6</v>
      </c>
      <c r="M202" s="91" t="s">
        <v>153</v>
      </c>
      <c r="N202" s="5"/>
    </row>
    <row r="203" spans="2:15" ht="14.25">
      <c r="B203" s="4"/>
      <c r="C203" s="1" t="s">
        <v>155</v>
      </c>
      <c r="D203" s="26">
        <v>465</v>
      </c>
      <c r="E203" s="14">
        <v>1.0999999999999999E-2</v>
      </c>
      <c r="F203" s="26">
        <v>6</v>
      </c>
      <c r="G203" s="91" t="s">
        <v>153</v>
      </c>
      <c r="H203" s="26">
        <v>6</v>
      </c>
      <c r="I203" s="91" t="s">
        <v>153</v>
      </c>
      <c r="J203" s="62">
        <v>6</v>
      </c>
      <c r="K203" s="91" t="s">
        <v>153</v>
      </c>
      <c r="L203" s="62">
        <v>6</v>
      </c>
      <c r="M203" s="91" t="s">
        <v>153</v>
      </c>
      <c r="N203" s="5"/>
    </row>
    <row r="204" spans="2:15" ht="14.25">
      <c r="B204" s="4"/>
      <c r="C204" s="1" t="s">
        <v>156</v>
      </c>
      <c r="D204" s="26">
        <v>465</v>
      </c>
      <c r="E204" s="14">
        <v>1.0999999999999999E-2</v>
      </c>
      <c r="F204" s="26">
        <v>12</v>
      </c>
      <c r="G204" s="91" t="s">
        <v>153</v>
      </c>
      <c r="H204" s="26">
        <v>12</v>
      </c>
      <c r="I204" s="91" t="s">
        <v>153</v>
      </c>
      <c r="J204" s="62">
        <v>12</v>
      </c>
      <c r="K204" s="91" t="s">
        <v>153</v>
      </c>
      <c r="L204" s="62">
        <v>12</v>
      </c>
      <c r="M204" s="91" t="s">
        <v>153</v>
      </c>
      <c r="N204" s="5"/>
    </row>
    <row r="205" spans="2:15">
      <c r="B205" s="4"/>
      <c r="C205" s="1"/>
      <c r="D205" s="33"/>
      <c r="E205" s="18"/>
      <c r="F205" s="33"/>
      <c r="G205" s="92"/>
      <c r="H205" s="33"/>
      <c r="I205" s="92"/>
      <c r="J205" s="71"/>
      <c r="K205" s="92"/>
      <c r="L205" s="71"/>
      <c r="M205" s="92"/>
      <c r="N205" s="5"/>
    </row>
    <row r="206" spans="2:15">
      <c r="B206" s="10" t="s">
        <v>74</v>
      </c>
      <c r="C206" s="73" t="s">
        <v>169</v>
      </c>
      <c r="D206" s="33"/>
      <c r="E206" s="18"/>
      <c r="F206" s="33"/>
      <c r="G206" s="92"/>
      <c r="H206" s="33"/>
      <c r="I206" s="92"/>
      <c r="J206" s="71"/>
      <c r="K206" s="92"/>
      <c r="L206" s="71"/>
      <c r="M206" s="92"/>
      <c r="N206" s="5"/>
    </row>
    <row r="207" spans="2:15">
      <c r="B207" s="4"/>
      <c r="C207" s="20" t="s">
        <v>157</v>
      </c>
      <c r="D207" s="26">
        <v>75</v>
      </c>
      <c r="E207" s="14">
        <v>0</v>
      </c>
      <c r="F207" s="26">
        <v>100</v>
      </c>
      <c r="G207" s="14">
        <f t="shared" ref="G207:G218" si="68">(F207-D207)/D207</f>
        <v>0.33333333333333331</v>
      </c>
      <c r="H207" s="26">
        <v>105</v>
      </c>
      <c r="I207" s="14">
        <f t="shared" ref="I207:I218" si="69">(H207-F207)/F207</f>
        <v>0.05</v>
      </c>
      <c r="J207" s="79">
        <f t="shared" ref="J207:J218" si="70">H207*(1+K207)</f>
        <v>111.30000000000001</v>
      </c>
      <c r="K207" s="14">
        <v>0.06</v>
      </c>
      <c r="L207" s="79">
        <f t="shared" ref="L207:L218" si="71">J207*(1+M207)</f>
        <v>117.42150000000001</v>
      </c>
      <c r="M207" s="14">
        <v>5.5E-2</v>
      </c>
      <c r="N207" s="5"/>
    </row>
    <row r="208" spans="2:15">
      <c r="B208" s="4"/>
      <c r="C208" s="20" t="s">
        <v>158</v>
      </c>
      <c r="D208" s="26">
        <v>120</v>
      </c>
      <c r="E208" s="14">
        <v>0</v>
      </c>
      <c r="F208" s="26">
        <v>150</v>
      </c>
      <c r="G208" s="14">
        <f t="shared" si="68"/>
        <v>0.25</v>
      </c>
      <c r="H208" s="26">
        <v>160</v>
      </c>
      <c r="I208" s="14">
        <f t="shared" si="69"/>
        <v>6.6666666666666666E-2</v>
      </c>
      <c r="J208" s="79">
        <f t="shared" si="70"/>
        <v>169.60000000000002</v>
      </c>
      <c r="K208" s="14">
        <v>0.06</v>
      </c>
      <c r="L208" s="79">
        <f t="shared" si="71"/>
        <v>178.92800000000003</v>
      </c>
      <c r="M208" s="14">
        <v>5.5E-2</v>
      </c>
      <c r="N208" s="5"/>
    </row>
    <row r="209" spans="2:14">
      <c r="B209" s="4"/>
      <c r="C209" s="20" t="s">
        <v>159</v>
      </c>
      <c r="D209" s="26">
        <v>50</v>
      </c>
      <c r="E209" s="14">
        <v>0</v>
      </c>
      <c r="F209" s="26">
        <v>70</v>
      </c>
      <c r="G209" s="14">
        <f t="shared" si="68"/>
        <v>0.4</v>
      </c>
      <c r="H209" s="26">
        <v>74</v>
      </c>
      <c r="I209" s="14">
        <f t="shared" si="69"/>
        <v>5.7142857142857141E-2</v>
      </c>
      <c r="J209" s="79">
        <f t="shared" si="70"/>
        <v>78.44</v>
      </c>
      <c r="K209" s="14">
        <v>0.06</v>
      </c>
      <c r="L209" s="79">
        <f t="shared" si="71"/>
        <v>82.754199999999997</v>
      </c>
      <c r="M209" s="14">
        <v>5.5E-2</v>
      </c>
      <c r="N209" s="5"/>
    </row>
    <row r="210" spans="2:14">
      <c r="B210" s="4"/>
      <c r="C210" s="20" t="s">
        <v>160</v>
      </c>
      <c r="D210" s="26">
        <v>25</v>
      </c>
      <c r="E210" s="14">
        <v>0</v>
      </c>
      <c r="F210" s="26">
        <v>50</v>
      </c>
      <c r="G210" s="14">
        <f t="shared" si="68"/>
        <v>1</v>
      </c>
      <c r="H210" s="26">
        <v>52</v>
      </c>
      <c r="I210" s="14">
        <f t="shared" si="69"/>
        <v>0.04</v>
      </c>
      <c r="J210" s="79">
        <f t="shared" si="70"/>
        <v>55.120000000000005</v>
      </c>
      <c r="K210" s="14">
        <v>0.06</v>
      </c>
      <c r="L210" s="79">
        <f t="shared" si="71"/>
        <v>58.151600000000002</v>
      </c>
      <c r="M210" s="14">
        <v>5.5E-2</v>
      </c>
      <c r="N210" s="5"/>
    </row>
    <row r="211" spans="2:14">
      <c r="B211" s="4"/>
      <c r="C211" s="20" t="s">
        <v>161</v>
      </c>
      <c r="D211" s="26">
        <v>120</v>
      </c>
      <c r="E211" s="14">
        <v>0</v>
      </c>
      <c r="F211" s="26">
        <v>300</v>
      </c>
      <c r="G211" s="14">
        <f t="shared" si="68"/>
        <v>1.5</v>
      </c>
      <c r="H211" s="26">
        <v>310</v>
      </c>
      <c r="I211" s="14">
        <f t="shared" si="69"/>
        <v>3.3333333333333333E-2</v>
      </c>
      <c r="J211" s="79">
        <f t="shared" si="70"/>
        <v>328.6</v>
      </c>
      <c r="K211" s="14">
        <v>0.06</v>
      </c>
      <c r="L211" s="79">
        <f t="shared" si="71"/>
        <v>346.673</v>
      </c>
      <c r="M211" s="14">
        <v>5.5E-2</v>
      </c>
      <c r="N211" s="5"/>
    </row>
    <row r="212" spans="2:14">
      <c r="B212" s="4"/>
      <c r="C212" s="20" t="s">
        <v>162</v>
      </c>
      <c r="D212" s="26">
        <v>120</v>
      </c>
      <c r="E212" s="14">
        <v>0</v>
      </c>
      <c r="F212" s="26">
        <v>120</v>
      </c>
      <c r="G212" s="14">
        <f t="shared" si="68"/>
        <v>0</v>
      </c>
      <c r="H212" s="26">
        <v>130</v>
      </c>
      <c r="I212" s="14">
        <f t="shared" si="69"/>
        <v>8.3333333333333329E-2</v>
      </c>
      <c r="J212" s="79">
        <f t="shared" si="70"/>
        <v>137.80000000000001</v>
      </c>
      <c r="K212" s="14">
        <v>0.06</v>
      </c>
      <c r="L212" s="79">
        <f t="shared" si="71"/>
        <v>145.37899999999999</v>
      </c>
      <c r="M212" s="14">
        <v>5.5E-2</v>
      </c>
      <c r="N212" s="5"/>
    </row>
    <row r="213" spans="2:14">
      <c r="B213" s="4"/>
      <c r="C213" s="20" t="s">
        <v>163</v>
      </c>
      <c r="D213" s="26">
        <v>750</v>
      </c>
      <c r="E213" s="14">
        <v>0</v>
      </c>
      <c r="F213" s="26">
        <v>1200</v>
      </c>
      <c r="G213" s="14">
        <f t="shared" si="68"/>
        <v>0.6</v>
      </c>
      <c r="H213" s="26">
        <v>1250</v>
      </c>
      <c r="I213" s="14">
        <f t="shared" si="69"/>
        <v>4.1666666666666664E-2</v>
      </c>
      <c r="J213" s="79">
        <f t="shared" si="70"/>
        <v>1325</v>
      </c>
      <c r="K213" s="14">
        <v>0.06</v>
      </c>
      <c r="L213" s="79">
        <f t="shared" si="71"/>
        <v>1397.875</v>
      </c>
      <c r="M213" s="14">
        <v>5.5E-2</v>
      </c>
      <c r="N213" s="5"/>
    </row>
    <row r="214" spans="2:14" ht="24.75" customHeight="1">
      <c r="B214" s="4"/>
      <c r="C214" s="93" t="s">
        <v>164</v>
      </c>
      <c r="D214" s="94">
        <v>400</v>
      </c>
      <c r="E214" s="95">
        <v>0</v>
      </c>
      <c r="F214" s="94">
        <v>500</v>
      </c>
      <c r="G214" s="95">
        <f t="shared" si="68"/>
        <v>0.25</v>
      </c>
      <c r="H214" s="94">
        <v>530</v>
      </c>
      <c r="I214" s="95">
        <f t="shared" si="69"/>
        <v>0.06</v>
      </c>
      <c r="J214" s="134">
        <f t="shared" si="70"/>
        <v>561.80000000000007</v>
      </c>
      <c r="K214" s="95">
        <v>0.06</v>
      </c>
      <c r="L214" s="134">
        <f t="shared" si="71"/>
        <v>592.69900000000007</v>
      </c>
      <c r="M214" s="14">
        <v>5.5E-2</v>
      </c>
      <c r="N214" s="5"/>
    </row>
    <row r="215" spans="2:14">
      <c r="B215" s="4"/>
      <c r="C215" s="20" t="s">
        <v>165</v>
      </c>
      <c r="D215" s="26">
        <v>750</v>
      </c>
      <c r="E215" s="14">
        <v>0</v>
      </c>
      <c r="F215" s="26">
        <v>1250</v>
      </c>
      <c r="G215" s="95">
        <f t="shared" si="68"/>
        <v>0.66666666666666663</v>
      </c>
      <c r="H215" s="26">
        <v>1300</v>
      </c>
      <c r="I215" s="95">
        <f t="shared" si="69"/>
        <v>0.04</v>
      </c>
      <c r="J215" s="79">
        <f t="shared" si="70"/>
        <v>1378</v>
      </c>
      <c r="K215" s="14">
        <v>0.06</v>
      </c>
      <c r="L215" s="79">
        <f t="shared" si="71"/>
        <v>1453.79</v>
      </c>
      <c r="M215" s="14">
        <v>5.5E-2</v>
      </c>
      <c r="N215" s="5"/>
    </row>
    <row r="216" spans="2:14">
      <c r="B216" s="4"/>
      <c r="C216" s="20" t="s">
        <v>166</v>
      </c>
      <c r="D216" s="26">
        <v>100</v>
      </c>
      <c r="E216" s="14">
        <v>0</v>
      </c>
      <c r="F216" s="26">
        <v>100</v>
      </c>
      <c r="G216" s="14">
        <f t="shared" si="68"/>
        <v>0</v>
      </c>
      <c r="H216" s="26">
        <v>105</v>
      </c>
      <c r="I216" s="14">
        <f t="shared" si="69"/>
        <v>0.05</v>
      </c>
      <c r="J216" s="79">
        <f t="shared" si="70"/>
        <v>111.30000000000001</v>
      </c>
      <c r="K216" s="14">
        <v>0.06</v>
      </c>
      <c r="L216" s="79">
        <f t="shared" si="71"/>
        <v>117.42150000000001</v>
      </c>
      <c r="M216" s="14">
        <v>5.5E-2</v>
      </c>
      <c r="N216" s="5"/>
    </row>
    <row r="217" spans="2:14">
      <c r="B217" s="4"/>
      <c r="C217" s="20" t="s">
        <v>167</v>
      </c>
      <c r="D217" s="26">
        <v>50</v>
      </c>
      <c r="E217" s="14">
        <v>0</v>
      </c>
      <c r="F217" s="26">
        <v>50</v>
      </c>
      <c r="G217" s="14">
        <f t="shared" si="68"/>
        <v>0</v>
      </c>
      <c r="H217" s="26">
        <v>52</v>
      </c>
      <c r="I217" s="14">
        <f t="shared" si="69"/>
        <v>0.04</v>
      </c>
      <c r="J217" s="79">
        <f t="shared" si="70"/>
        <v>55.120000000000005</v>
      </c>
      <c r="K217" s="14">
        <v>0.06</v>
      </c>
      <c r="L217" s="79">
        <f t="shared" si="71"/>
        <v>58.151600000000002</v>
      </c>
      <c r="M217" s="14">
        <v>5.5E-2</v>
      </c>
      <c r="N217" s="5"/>
    </row>
    <row r="218" spans="2:14">
      <c r="B218" s="4"/>
      <c r="C218" s="20" t="s">
        <v>168</v>
      </c>
      <c r="D218" s="26">
        <v>50</v>
      </c>
      <c r="E218" s="14"/>
      <c r="F218" s="26">
        <v>50</v>
      </c>
      <c r="G218" s="14">
        <f t="shared" si="68"/>
        <v>0</v>
      </c>
      <c r="H218" s="26">
        <v>53</v>
      </c>
      <c r="I218" s="14">
        <f t="shared" si="69"/>
        <v>0.06</v>
      </c>
      <c r="J218" s="79">
        <f t="shared" si="70"/>
        <v>56.18</v>
      </c>
      <c r="K218" s="14">
        <v>0.06</v>
      </c>
      <c r="L218" s="79">
        <f t="shared" si="71"/>
        <v>59.269899999999993</v>
      </c>
      <c r="M218" s="14">
        <v>5.5E-2</v>
      </c>
      <c r="N218" s="5"/>
    </row>
    <row r="219" spans="2:14" ht="13.5" thickBot="1">
      <c r="B219" s="21"/>
      <c r="C219" s="113"/>
      <c r="D219" s="34"/>
      <c r="E219" s="35"/>
      <c r="F219" s="34"/>
      <c r="G219" s="35"/>
      <c r="H219" s="35"/>
      <c r="I219" s="35"/>
      <c r="J219" s="35"/>
      <c r="K219" s="35"/>
      <c r="L219" s="35"/>
      <c r="M219" s="35"/>
      <c r="N219" s="25"/>
    </row>
    <row r="220" spans="2:14">
      <c r="B220" s="36"/>
      <c r="C220" s="36"/>
      <c r="D220" s="75"/>
      <c r="E220" s="37"/>
      <c r="F220" s="75"/>
      <c r="G220" s="37"/>
      <c r="H220" s="37"/>
      <c r="I220" s="37"/>
      <c r="J220" s="37"/>
      <c r="K220" s="37"/>
      <c r="L220" s="37"/>
      <c r="M220" s="37"/>
      <c r="N220" s="36"/>
    </row>
    <row r="221" spans="2:14" ht="13.5" thickBot="1">
      <c r="B221" s="1"/>
      <c r="C221" s="1"/>
      <c r="D221" s="33"/>
      <c r="E221" s="18"/>
      <c r="F221" s="33"/>
      <c r="G221" s="18"/>
      <c r="H221" s="18"/>
      <c r="I221" s="18"/>
      <c r="J221" s="18"/>
      <c r="K221" s="18"/>
      <c r="L221" s="18"/>
      <c r="M221" s="18"/>
      <c r="N221" s="1"/>
    </row>
    <row r="222" spans="2:14">
      <c r="B222" s="97" t="s">
        <v>75</v>
      </c>
      <c r="C222" s="114" t="s">
        <v>39</v>
      </c>
      <c r="D222" s="75"/>
      <c r="E222" s="37"/>
      <c r="F222" s="75"/>
      <c r="G222" s="37"/>
      <c r="H222" s="37"/>
      <c r="I222" s="37"/>
      <c r="J222" s="37"/>
      <c r="K222" s="37"/>
      <c r="L222" s="37"/>
      <c r="M222" s="37"/>
      <c r="N222" s="111"/>
    </row>
    <row r="223" spans="2:14">
      <c r="B223" s="4"/>
      <c r="C223" s="1" t="s">
        <v>40</v>
      </c>
      <c r="D223" s="26">
        <v>24</v>
      </c>
      <c r="E223" s="14">
        <v>4.2999999999999997E-2</v>
      </c>
      <c r="F223" s="26">
        <v>24</v>
      </c>
      <c r="G223" s="14">
        <f>(F223-D223)/D223</f>
        <v>0</v>
      </c>
      <c r="H223" s="26">
        <v>25</v>
      </c>
      <c r="I223" s="14">
        <f>(H223-F223)/F223</f>
        <v>4.1666666666666664E-2</v>
      </c>
      <c r="J223" s="79">
        <f t="shared" ref="J223:J227" si="72">H223*(1+K223)</f>
        <v>26.5</v>
      </c>
      <c r="K223" s="14">
        <v>0.06</v>
      </c>
      <c r="L223" s="79">
        <f t="shared" ref="L223:L227" si="73">J223*(1+M223)</f>
        <v>27.997250000000001</v>
      </c>
      <c r="M223" s="14">
        <v>5.6500000000000002E-2</v>
      </c>
      <c r="N223" s="5"/>
    </row>
    <row r="224" spans="2:14">
      <c r="B224" s="4"/>
      <c r="C224" s="1" t="s">
        <v>41</v>
      </c>
      <c r="D224" s="26">
        <v>24</v>
      </c>
      <c r="E224" s="14">
        <v>4.2999999999999997E-2</v>
      </c>
      <c r="F224" s="26">
        <v>24</v>
      </c>
      <c r="G224" s="14">
        <f>(F224-D224)/D224</f>
        <v>0</v>
      </c>
      <c r="H224" s="26">
        <v>25</v>
      </c>
      <c r="I224" s="14">
        <f>(H224-F224)/F224</f>
        <v>4.1666666666666664E-2</v>
      </c>
      <c r="J224" s="79">
        <f t="shared" si="72"/>
        <v>26.5</v>
      </c>
      <c r="K224" s="14">
        <v>0.06</v>
      </c>
      <c r="L224" s="79">
        <f t="shared" si="73"/>
        <v>27.997250000000001</v>
      </c>
      <c r="M224" s="14">
        <v>5.6500000000000002E-2</v>
      </c>
      <c r="N224" s="5"/>
    </row>
    <row r="225" spans="2:14">
      <c r="B225" s="4"/>
      <c r="C225" s="1" t="s">
        <v>42</v>
      </c>
      <c r="D225" s="26">
        <v>24</v>
      </c>
      <c r="E225" s="14">
        <v>4.2999999999999997E-2</v>
      </c>
      <c r="F225" s="26">
        <v>24</v>
      </c>
      <c r="G225" s="14">
        <f>(F225-D225)/D225</f>
        <v>0</v>
      </c>
      <c r="H225" s="26">
        <v>25</v>
      </c>
      <c r="I225" s="14">
        <f>(H225-F225)/F225</f>
        <v>4.1666666666666664E-2</v>
      </c>
      <c r="J225" s="79">
        <f t="shared" si="72"/>
        <v>26.5</v>
      </c>
      <c r="K225" s="14">
        <v>0.06</v>
      </c>
      <c r="L225" s="79">
        <f t="shared" si="73"/>
        <v>27.997250000000001</v>
      </c>
      <c r="M225" s="14">
        <v>5.6500000000000002E-2</v>
      </c>
      <c r="N225" s="5"/>
    </row>
    <row r="226" spans="2:14">
      <c r="B226" s="4"/>
      <c r="C226" s="1" t="s">
        <v>43</v>
      </c>
      <c r="D226" s="26">
        <v>24</v>
      </c>
      <c r="E226" s="82">
        <v>4.2999999999999997E-2</v>
      </c>
      <c r="F226" s="26">
        <v>24</v>
      </c>
      <c r="G226" s="14">
        <f>(F226-D226)/D226</f>
        <v>0</v>
      </c>
      <c r="H226" s="26">
        <v>25</v>
      </c>
      <c r="I226" s="14">
        <f>(H226-F226)/F226</f>
        <v>4.1666666666666664E-2</v>
      </c>
      <c r="J226" s="79">
        <f t="shared" si="72"/>
        <v>26.5</v>
      </c>
      <c r="K226" s="14">
        <v>0.06</v>
      </c>
      <c r="L226" s="79">
        <f t="shared" si="73"/>
        <v>27.997250000000001</v>
      </c>
      <c r="M226" s="14">
        <v>5.6500000000000002E-2</v>
      </c>
      <c r="N226" s="5"/>
    </row>
    <row r="227" spans="2:14">
      <c r="B227" s="4"/>
      <c r="C227" s="20" t="s">
        <v>63</v>
      </c>
      <c r="D227" s="26">
        <v>170</v>
      </c>
      <c r="E227" s="14">
        <v>6.3E-2</v>
      </c>
      <c r="F227" s="26">
        <v>190</v>
      </c>
      <c r="G227" s="14">
        <f>(F227-D227)/D227</f>
        <v>0.11764705882352941</v>
      </c>
      <c r="H227" s="26">
        <v>200</v>
      </c>
      <c r="I227" s="14">
        <f>(H227-F227)/F227</f>
        <v>5.2631578947368418E-2</v>
      </c>
      <c r="J227" s="79">
        <f t="shared" si="72"/>
        <v>212</v>
      </c>
      <c r="K227" s="14">
        <v>0.06</v>
      </c>
      <c r="L227" s="79">
        <f t="shared" si="73"/>
        <v>224.29600000000002</v>
      </c>
      <c r="M227" s="14">
        <v>5.8000000000000003E-2</v>
      </c>
      <c r="N227" s="5"/>
    </row>
    <row r="228" spans="2:14">
      <c r="B228" s="4"/>
      <c r="C228" s="1"/>
      <c r="D228" s="33"/>
      <c r="E228" s="18"/>
      <c r="F228" s="33"/>
      <c r="G228" s="18"/>
      <c r="H228" s="33"/>
      <c r="I228" s="18"/>
      <c r="J228" s="33"/>
      <c r="K228" s="18"/>
      <c r="L228" s="33"/>
      <c r="M228" s="18"/>
      <c r="N228" s="5"/>
    </row>
    <row r="229" spans="2:14">
      <c r="B229" s="10" t="s">
        <v>76</v>
      </c>
      <c r="C229" s="73" t="s">
        <v>60</v>
      </c>
      <c r="D229" s="33"/>
      <c r="E229" s="18"/>
      <c r="F229" s="33"/>
      <c r="G229" s="18"/>
      <c r="H229" s="33"/>
      <c r="I229" s="18"/>
      <c r="J229" s="33"/>
      <c r="K229" s="18"/>
      <c r="L229" s="33"/>
      <c r="M229" s="18"/>
      <c r="N229" s="5"/>
    </row>
    <row r="230" spans="2:14">
      <c r="B230" s="10"/>
      <c r="C230" s="96" t="s">
        <v>92</v>
      </c>
      <c r="D230" s="33"/>
      <c r="E230" s="18"/>
      <c r="F230" s="33"/>
      <c r="G230" s="18"/>
      <c r="H230" s="33"/>
      <c r="I230" s="18"/>
      <c r="J230" s="33"/>
      <c r="K230" s="18"/>
      <c r="L230" s="33"/>
      <c r="M230" s="18"/>
      <c r="N230" s="5"/>
    </row>
    <row r="231" spans="2:14">
      <c r="B231" s="4"/>
      <c r="C231" s="40" t="s">
        <v>62</v>
      </c>
      <c r="D231" s="26">
        <v>400</v>
      </c>
      <c r="E231" s="14">
        <v>1.5</v>
      </c>
      <c r="F231" s="26">
        <v>400</v>
      </c>
      <c r="G231" s="14">
        <f>(F231-D231)/D231</f>
        <v>0</v>
      </c>
      <c r="H231" s="26">
        <v>400</v>
      </c>
      <c r="I231" s="14">
        <f>(H231-F231)/F231</f>
        <v>0</v>
      </c>
      <c r="J231" s="79">
        <f t="shared" ref="J231:J232" si="74">H231*(1+K231)</f>
        <v>424</v>
      </c>
      <c r="K231" s="14">
        <v>0.06</v>
      </c>
      <c r="L231" s="79">
        <v>450</v>
      </c>
      <c r="M231" s="14">
        <f>(L231-J231)/J231</f>
        <v>6.1320754716981132E-2</v>
      </c>
      <c r="N231" s="5"/>
    </row>
    <row r="232" spans="2:14">
      <c r="B232" s="4"/>
      <c r="C232" s="40" t="s">
        <v>93</v>
      </c>
      <c r="D232" s="26">
        <v>500</v>
      </c>
      <c r="E232" s="14">
        <v>0</v>
      </c>
      <c r="F232" s="26">
        <v>500</v>
      </c>
      <c r="G232" s="14">
        <v>0</v>
      </c>
      <c r="H232" s="26">
        <v>500</v>
      </c>
      <c r="I232" s="14">
        <v>0</v>
      </c>
      <c r="J232" s="79">
        <f t="shared" si="74"/>
        <v>530</v>
      </c>
      <c r="K232" s="14">
        <v>0.06</v>
      </c>
      <c r="L232" s="79">
        <v>560</v>
      </c>
      <c r="M232" s="14">
        <f>(L232-J232)/J232</f>
        <v>5.6603773584905662E-2</v>
      </c>
      <c r="N232" s="5"/>
    </row>
    <row r="233" spans="2:14">
      <c r="B233" s="4"/>
      <c r="C233" s="40"/>
      <c r="D233" s="33"/>
      <c r="E233" s="18"/>
      <c r="F233" s="33"/>
      <c r="G233" s="18"/>
      <c r="H233" s="33"/>
      <c r="I233" s="18"/>
      <c r="J233" s="33"/>
      <c r="K233" s="18"/>
      <c r="L233" s="33"/>
      <c r="M233" s="18"/>
      <c r="N233" s="5"/>
    </row>
    <row r="234" spans="2:14">
      <c r="B234" s="4"/>
      <c r="C234" s="96" t="s">
        <v>99</v>
      </c>
      <c r="D234" s="33"/>
      <c r="E234" s="18"/>
      <c r="F234" s="33"/>
      <c r="G234" s="18"/>
      <c r="H234" s="33"/>
      <c r="I234" s="18"/>
      <c r="J234" s="33"/>
      <c r="K234" s="18"/>
      <c r="L234" s="33"/>
      <c r="M234" s="18"/>
      <c r="N234" s="5"/>
    </row>
    <row r="235" spans="2:14">
      <c r="B235" s="4"/>
      <c r="C235" s="40" t="s">
        <v>62</v>
      </c>
      <c r="D235" s="26">
        <v>10000</v>
      </c>
      <c r="E235" s="14">
        <v>1</v>
      </c>
      <c r="F235" s="26">
        <v>10000</v>
      </c>
      <c r="G235" s="68">
        <v>0</v>
      </c>
      <c r="H235" s="26">
        <v>10000</v>
      </c>
      <c r="I235" s="68">
        <v>0</v>
      </c>
      <c r="J235" s="79">
        <f t="shared" ref="J235:J236" si="75">H235*(1+K235)</f>
        <v>10000</v>
      </c>
      <c r="K235" s="14">
        <v>0</v>
      </c>
      <c r="L235" s="79">
        <f t="shared" ref="L235:L236" si="76">J235*(1+M235)</f>
        <v>10000</v>
      </c>
      <c r="M235" s="14">
        <v>0</v>
      </c>
      <c r="N235" s="5"/>
    </row>
    <row r="236" spans="2:14">
      <c r="B236" s="4"/>
      <c r="C236" s="40" t="s">
        <v>93</v>
      </c>
      <c r="D236" s="26">
        <v>5000</v>
      </c>
      <c r="E236" s="14">
        <v>1</v>
      </c>
      <c r="F236" s="26">
        <v>5000</v>
      </c>
      <c r="G236" s="68">
        <v>0</v>
      </c>
      <c r="H236" s="26">
        <v>5000</v>
      </c>
      <c r="I236" s="68">
        <v>0</v>
      </c>
      <c r="J236" s="79">
        <f t="shared" si="75"/>
        <v>5000</v>
      </c>
      <c r="K236" s="14">
        <v>0</v>
      </c>
      <c r="L236" s="79">
        <f t="shared" si="76"/>
        <v>5000</v>
      </c>
      <c r="M236" s="14">
        <v>0</v>
      </c>
      <c r="N236" s="5"/>
    </row>
    <row r="237" spans="2:14">
      <c r="B237" s="4"/>
      <c r="C237" s="40"/>
      <c r="D237" s="33"/>
      <c r="E237" s="18"/>
      <c r="F237" s="33"/>
      <c r="G237" s="18"/>
      <c r="H237" s="33"/>
      <c r="I237" s="18"/>
      <c r="J237" s="33"/>
      <c r="K237" s="18"/>
      <c r="L237" s="33"/>
      <c r="M237" s="18"/>
      <c r="N237" s="5"/>
    </row>
    <row r="238" spans="2:14">
      <c r="B238" s="4"/>
      <c r="C238" s="96" t="s">
        <v>100</v>
      </c>
      <c r="D238" s="33"/>
      <c r="E238" s="18"/>
      <c r="F238" s="33"/>
      <c r="G238" s="18"/>
      <c r="H238" s="33"/>
      <c r="I238" s="18"/>
      <c r="J238" s="33"/>
      <c r="K238" s="18"/>
      <c r="L238" s="33"/>
      <c r="M238" s="18"/>
      <c r="N238" s="5"/>
    </row>
    <row r="239" spans="2:14">
      <c r="B239" s="4"/>
      <c r="C239" s="40" t="s">
        <v>62</v>
      </c>
      <c r="D239" s="26">
        <v>100</v>
      </c>
      <c r="E239" s="14">
        <v>1</v>
      </c>
      <c r="F239" s="26">
        <v>100</v>
      </c>
      <c r="G239" s="14">
        <v>0</v>
      </c>
      <c r="H239" s="26">
        <v>100</v>
      </c>
      <c r="I239" s="14">
        <v>0</v>
      </c>
      <c r="J239" s="79">
        <f t="shared" ref="J239:J240" si="77">H239*(1+K239)</f>
        <v>105</v>
      </c>
      <c r="K239" s="14">
        <v>0.05</v>
      </c>
      <c r="L239" s="79">
        <v>110</v>
      </c>
      <c r="M239" s="14">
        <f t="shared" ref="M239:M240" si="78">(L239-J239)/J239</f>
        <v>4.7619047619047616E-2</v>
      </c>
      <c r="N239" s="5"/>
    </row>
    <row r="240" spans="2:14">
      <c r="B240" s="4"/>
      <c r="C240" s="40" t="s">
        <v>93</v>
      </c>
      <c r="D240" s="26">
        <v>200</v>
      </c>
      <c r="E240" s="14">
        <v>1</v>
      </c>
      <c r="F240" s="26">
        <v>200</v>
      </c>
      <c r="G240" s="14">
        <v>0</v>
      </c>
      <c r="H240" s="26">
        <v>200</v>
      </c>
      <c r="I240" s="14">
        <v>0</v>
      </c>
      <c r="J240" s="79">
        <f t="shared" si="77"/>
        <v>210</v>
      </c>
      <c r="K240" s="14">
        <v>0.05</v>
      </c>
      <c r="L240" s="79">
        <v>220</v>
      </c>
      <c r="M240" s="14">
        <f t="shared" si="78"/>
        <v>4.7619047619047616E-2</v>
      </c>
      <c r="N240" s="5"/>
    </row>
    <row r="241" spans="2:14">
      <c r="B241" s="4"/>
      <c r="C241" s="20"/>
      <c r="D241" s="33"/>
      <c r="E241" s="18"/>
      <c r="F241" s="33"/>
      <c r="G241" s="18"/>
      <c r="H241" s="33"/>
      <c r="I241" s="18"/>
      <c r="J241" s="33"/>
      <c r="K241" s="18"/>
      <c r="L241" s="33"/>
      <c r="M241" s="18"/>
      <c r="N241" s="5"/>
    </row>
    <row r="242" spans="2:14">
      <c r="B242" s="4"/>
      <c r="C242" s="96" t="s">
        <v>61</v>
      </c>
      <c r="D242" s="33"/>
      <c r="E242" s="18"/>
      <c r="F242" s="33"/>
      <c r="G242" s="18"/>
      <c r="H242" s="33"/>
      <c r="I242" s="18"/>
      <c r="J242" s="33"/>
      <c r="K242" s="18"/>
      <c r="L242" s="33"/>
      <c r="M242" s="18"/>
      <c r="N242" s="5"/>
    </row>
    <row r="243" spans="2:14">
      <c r="B243" s="4"/>
      <c r="C243" s="40" t="s">
        <v>62</v>
      </c>
      <c r="D243" s="26">
        <v>1000</v>
      </c>
      <c r="E243" s="14">
        <v>0</v>
      </c>
      <c r="F243" s="26">
        <v>1000</v>
      </c>
      <c r="G243" s="14">
        <v>0</v>
      </c>
      <c r="H243" s="26">
        <v>1000</v>
      </c>
      <c r="I243" s="14">
        <v>0</v>
      </c>
      <c r="J243" s="79">
        <f t="shared" ref="J243:J244" si="79">H243*(1+K243)</f>
        <v>1050</v>
      </c>
      <c r="K243" s="14">
        <v>0.05</v>
      </c>
      <c r="L243" s="79">
        <v>1100</v>
      </c>
      <c r="M243" s="14">
        <f t="shared" ref="M243:M244" si="80">(L243-J243)/J243</f>
        <v>4.7619047619047616E-2</v>
      </c>
      <c r="N243" s="5"/>
    </row>
    <row r="244" spans="2:14">
      <c r="B244" s="4"/>
      <c r="C244" s="40" t="s">
        <v>93</v>
      </c>
      <c r="D244" s="26">
        <v>500</v>
      </c>
      <c r="E244" s="14">
        <v>0</v>
      </c>
      <c r="F244" s="26">
        <v>500</v>
      </c>
      <c r="G244" s="14">
        <v>0</v>
      </c>
      <c r="H244" s="26">
        <v>500</v>
      </c>
      <c r="I244" s="14">
        <v>0</v>
      </c>
      <c r="J244" s="79">
        <f t="shared" si="79"/>
        <v>525</v>
      </c>
      <c r="K244" s="14">
        <v>0.05</v>
      </c>
      <c r="L244" s="79">
        <v>550</v>
      </c>
      <c r="M244" s="14">
        <f t="shared" si="80"/>
        <v>4.7619047619047616E-2</v>
      </c>
      <c r="N244" s="5"/>
    </row>
    <row r="245" spans="2:14">
      <c r="B245" s="4"/>
      <c r="C245" s="1"/>
      <c r="D245" s="33"/>
      <c r="E245" s="18"/>
      <c r="F245" s="33"/>
      <c r="G245" s="18"/>
      <c r="H245" s="33"/>
      <c r="I245" s="18"/>
      <c r="J245" s="33"/>
      <c r="K245" s="18"/>
      <c r="L245" s="33"/>
      <c r="M245" s="18"/>
      <c r="N245" s="5"/>
    </row>
    <row r="246" spans="2:14">
      <c r="B246" s="4"/>
      <c r="C246" s="1"/>
      <c r="D246" s="33"/>
      <c r="E246" s="18"/>
      <c r="F246" s="33"/>
      <c r="G246" s="18"/>
      <c r="H246" s="33"/>
      <c r="I246" s="18"/>
      <c r="J246" s="33"/>
      <c r="K246" s="18"/>
      <c r="L246" s="33"/>
      <c r="M246" s="18"/>
      <c r="N246" s="5"/>
    </row>
    <row r="247" spans="2:14">
      <c r="B247" s="10" t="s">
        <v>77</v>
      </c>
      <c r="C247" s="73" t="s">
        <v>170</v>
      </c>
      <c r="D247" s="33"/>
      <c r="E247" s="18"/>
      <c r="F247" s="33"/>
      <c r="G247" s="18"/>
      <c r="H247" s="33"/>
      <c r="I247" s="18"/>
      <c r="J247" s="33"/>
      <c r="K247" s="18"/>
      <c r="L247" s="33"/>
      <c r="M247" s="18"/>
      <c r="N247" s="5"/>
    </row>
    <row r="248" spans="2:14">
      <c r="B248" s="10"/>
      <c r="C248" s="61" t="s">
        <v>11</v>
      </c>
      <c r="D248" s="33"/>
      <c r="E248" s="18"/>
      <c r="F248" s="26">
        <v>100</v>
      </c>
      <c r="G248" s="14">
        <v>0</v>
      </c>
      <c r="H248" s="26">
        <v>600</v>
      </c>
      <c r="I248" s="14">
        <f>(H248-F248)/F248</f>
        <v>5</v>
      </c>
      <c r="J248" s="79">
        <f t="shared" ref="J248:J249" si="81">H248*(1+K248)</f>
        <v>630</v>
      </c>
      <c r="K248" s="14">
        <v>0.05</v>
      </c>
      <c r="L248" s="79">
        <v>660</v>
      </c>
      <c r="M248" s="14">
        <f t="shared" ref="M248:M249" si="82">(L248-J248)/J248</f>
        <v>4.7619047619047616E-2</v>
      </c>
      <c r="N248" s="5"/>
    </row>
    <row r="249" spans="2:14">
      <c r="B249" s="10"/>
      <c r="C249" s="61" t="s">
        <v>202</v>
      </c>
      <c r="D249" s="33"/>
      <c r="E249" s="18"/>
      <c r="F249" s="26">
        <v>10</v>
      </c>
      <c r="G249" s="14">
        <v>0</v>
      </c>
      <c r="H249" s="26">
        <v>10</v>
      </c>
      <c r="I249" s="14">
        <v>0</v>
      </c>
      <c r="J249" s="79">
        <f t="shared" si="81"/>
        <v>10.5</v>
      </c>
      <c r="K249" s="14">
        <v>0.05</v>
      </c>
      <c r="L249" s="79">
        <v>10.5</v>
      </c>
      <c r="M249" s="14">
        <f t="shared" si="82"/>
        <v>0</v>
      </c>
      <c r="N249" s="5"/>
    </row>
    <row r="250" spans="2:14">
      <c r="B250" s="4"/>
      <c r="C250" s="1"/>
      <c r="D250" s="33"/>
      <c r="E250" s="18"/>
      <c r="F250" s="33"/>
      <c r="G250" s="18"/>
      <c r="H250" s="33"/>
      <c r="I250" s="18"/>
      <c r="J250" s="33"/>
      <c r="K250" s="18"/>
      <c r="L250" s="33"/>
      <c r="M250" s="18"/>
      <c r="N250" s="5"/>
    </row>
    <row r="251" spans="2:14">
      <c r="B251" s="4"/>
      <c r="C251" s="1"/>
      <c r="D251" s="33"/>
      <c r="E251" s="18"/>
      <c r="F251" s="33"/>
      <c r="G251" s="18"/>
      <c r="H251" s="33"/>
      <c r="I251" s="18"/>
      <c r="J251" s="33"/>
      <c r="K251" s="18"/>
      <c r="L251" s="33"/>
      <c r="M251" s="18"/>
      <c r="N251" s="5"/>
    </row>
    <row r="252" spans="2:14">
      <c r="B252" s="10" t="s">
        <v>81</v>
      </c>
      <c r="C252" s="73" t="s">
        <v>58</v>
      </c>
      <c r="D252" s="33"/>
      <c r="E252" s="18"/>
      <c r="F252" s="33"/>
      <c r="G252" s="18"/>
      <c r="H252" s="33"/>
      <c r="I252" s="18"/>
      <c r="J252" s="33"/>
      <c r="K252" s="18"/>
      <c r="L252" s="33"/>
      <c r="M252" s="18"/>
      <c r="N252" s="5"/>
    </row>
    <row r="253" spans="2:14">
      <c r="B253" s="4"/>
      <c r="C253" s="20" t="s">
        <v>59</v>
      </c>
      <c r="D253" s="33"/>
      <c r="E253" s="18"/>
      <c r="F253" s="33"/>
      <c r="G253" s="18"/>
      <c r="H253" s="33"/>
      <c r="I253" s="18"/>
      <c r="J253" s="33"/>
      <c r="K253" s="18"/>
      <c r="L253" s="33"/>
      <c r="M253" s="18"/>
      <c r="N253" s="5"/>
    </row>
    <row r="254" spans="2:14">
      <c r="B254" s="4"/>
      <c r="C254" s="1"/>
      <c r="D254" s="33"/>
      <c r="E254" s="18"/>
      <c r="F254" s="33"/>
      <c r="G254" s="18"/>
      <c r="H254" s="33"/>
      <c r="I254" s="18"/>
      <c r="J254" s="33"/>
      <c r="K254" s="18"/>
      <c r="L254" s="33"/>
      <c r="M254" s="18"/>
      <c r="N254" s="5"/>
    </row>
    <row r="255" spans="2:14">
      <c r="B255" s="10" t="s">
        <v>83</v>
      </c>
      <c r="C255" s="11" t="s">
        <v>44</v>
      </c>
      <c r="D255" s="33"/>
      <c r="E255" s="1"/>
      <c r="F255" s="1"/>
      <c r="G255" s="18"/>
      <c r="H255" s="1"/>
      <c r="I255" s="18"/>
      <c r="J255" s="1"/>
      <c r="K255" s="18"/>
      <c r="L255" s="1"/>
      <c r="M255" s="18"/>
      <c r="N255" s="5"/>
    </row>
    <row r="256" spans="2:14">
      <c r="B256" s="4"/>
      <c r="C256" s="1" t="s">
        <v>45</v>
      </c>
      <c r="D256" s="33"/>
      <c r="E256" s="1"/>
      <c r="F256" s="1"/>
      <c r="G256" s="18"/>
      <c r="H256" s="1"/>
      <c r="I256" s="18"/>
      <c r="J256" s="1"/>
      <c r="K256" s="18"/>
      <c r="L256" s="1"/>
      <c r="M256" s="18"/>
      <c r="N256" s="5"/>
    </row>
    <row r="257" spans="2:14">
      <c r="B257" s="4"/>
      <c r="C257" s="1"/>
      <c r="D257" s="33"/>
      <c r="E257" s="1"/>
      <c r="F257" s="1"/>
      <c r="G257" s="18"/>
      <c r="H257" s="1"/>
      <c r="I257" s="18"/>
      <c r="J257" s="1"/>
      <c r="K257" s="18"/>
      <c r="L257" s="1"/>
      <c r="M257" s="18"/>
      <c r="N257" s="5"/>
    </row>
    <row r="258" spans="2:14">
      <c r="B258" s="10" t="s">
        <v>101</v>
      </c>
      <c r="C258" s="73" t="s">
        <v>82</v>
      </c>
      <c r="D258" s="33"/>
      <c r="E258" s="1"/>
      <c r="F258" s="1"/>
      <c r="G258" s="18"/>
      <c r="H258" s="1"/>
      <c r="I258" s="18"/>
      <c r="J258" s="1"/>
      <c r="K258" s="18"/>
      <c r="L258" s="1"/>
      <c r="M258" s="18"/>
      <c r="N258" s="5"/>
    </row>
    <row r="259" spans="2:14">
      <c r="B259" s="4"/>
      <c r="C259" s="20" t="s">
        <v>86</v>
      </c>
      <c r="D259" s="26">
        <v>440</v>
      </c>
      <c r="E259" s="14">
        <v>0.05</v>
      </c>
      <c r="F259" s="26">
        <v>460</v>
      </c>
      <c r="G259" s="14">
        <f t="shared" ref="G259:G265" si="83">(F259-D259)/D259</f>
        <v>4.5454545454545456E-2</v>
      </c>
      <c r="H259" s="26">
        <v>480</v>
      </c>
      <c r="I259" s="14">
        <f t="shared" ref="I259:I265" si="84">(H259-F259)/F259</f>
        <v>4.3478260869565216E-2</v>
      </c>
      <c r="J259" s="79">
        <f t="shared" ref="J259:J266" si="85">H259*(1+K259)</f>
        <v>508.8</v>
      </c>
      <c r="K259" s="14">
        <v>0.06</v>
      </c>
      <c r="L259" s="79">
        <v>510</v>
      </c>
      <c r="M259" s="14">
        <f t="shared" ref="M259:M266" si="86">(L259-J259)/J259</f>
        <v>2.3584905660377136E-3</v>
      </c>
      <c r="N259" s="5"/>
    </row>
    <row r="260" spans="2:14">
      <c r="B260" s="4"/>
      <c r="C260" s="20" t="s">
        <v>125</v>
      </c>
      <c r="D260" s="26">
        <v>860</v>
      </c>
      <c r="E260" s="14">
        <v>6.3E-2</v>
      </c>
      <c r="F260" s="26">
        <v>875</v>
      </c>
      <c r="G260" s="14">
        <f t="shared" si="83"/>
        <v>1.7441860465116279E-2</v>
      </c>
      <c r="H260" s="26">
        <v>890</v>
      </c>
      <c r="I260" s="14">
        <f t="shared" si="84"/>
        <v>1.7142857142857144E-2</v>
      </c>
      <c r="J260" s="79">
        <f t="shared" si="85"/>
        <v>943.40000000000009</v>
      </c>
      <c r="K260" s="14">
        <v>0.06</v>
      </c>
      <c r="L260" s="79">
        <v>1000</v>
      </c>
      <c r="M260" s="14">
        <f t="shared" si="86"/>
        <v>5.9995760016959832E-2</v>
      </c>
      <c r="N260" s="5"/>
    </row>
    <row r="261" spans="2:14">
      <c r="B261" s="4"/>
      <c r="C261" s="20" t="s">
        <v>87</v>
      </c>
      <c r="D261" s="26">
        <v>1000</v>
      </c>
      <c r="E261" s="14">
        <v>2.7E-2</v>
      </c>
      <c r="F261" s="26">
        <v>1050</v>
      </c>
      <c r="G261" s="14">
        <f t="shared" si="83"/>
        <v>0.05</v>
      </c>
      <c r="H261" s="26">
        <v>1100</v>
      </c>
      <c r="I261" s="14">
        <f t="shared" si="84"/>
        <v>4.7619047619047616E-2</v>
      </c>
      <c r="J261" s="79">
        <f t="shared" si="85"/>
        <v>1166</v>
      </c>
      <c r="K261" s="14">
        <v>0.06</v>
      </c>
      <c r="L261" s="79">
        <v>1235</v>
      </c>
      <c r="M261" s="14">
        <f t="shared" si="86"/>
        <v>5.9176672384219552E-2</v>
      </c>
      <c r="N261" s="5"/>
    </row>
    <row r="262" spans="2:14">
      <c r="B262" s="4"/>
      <c r="C262" s="20" t="s">
        <v>88</v>
      </c>
      <c r="D262" s="26">
        <v>625</v>
      </c>
      <c r="E262" s="14">
        <v>4.2000000000000003E-2</v>
      </c>
      <c r="F262" s="26">
        <v>625</v>
      </c>
      <c r="G262" s="14">
        <f t="shared" si="83"/>
        <v>0</v>
      </c>
      <c r="H262" s="26">
        <v>625</v>
      </c>
      <c r="I262" s="14">
        <f t="shared" si="84"/>
        <v>0</v>
      </c>
      <c r="J262" s="79">
        <f t="shared" si="85"/>
        <v>625</v>
      </c>
      <c r="K262" s="14">
        <v>0</v>
      </c>
      <c r="L262" s="79">
        <v>625</v>
      </c>
      <c r="M262" s="14">
        <f t="shared" si="86"/>
        <v>0</v>
      </c>
      <c r="N262" s="5"/>
    </row>
    <row r="263" spans="2:14">
      <c r="B263" s="4"/>
      <c r="C263" s="20" t="s">
        <v>89</v>
      </c>
      <c r="D263" s="26">
        <v>1300</v>
      </c>
      <c r="E263" s="14">
        <v>4.2000000000000003E-2</v>
      </c>
      <c r="F263" s="26">
        <v>1400</v>
      </c>
      <c r="G263" s="14">
        <f t="shared" si="83"/>
        <v>7.6923076923076927E-2</v>
      </c>
      <c r="H263" s="26">
        <v>1450</v>
      </c>
      <c r="I263" s="14">
        <f t="shared" si="84"/>
        <v>3.5714285714285712E-2</v>
      </c>
      <c r="J263" s="79">
        <f t="shared" si="85"/>
        <v>1522.5</v>
      </c>
      <c r="K263" s="14">
        <v>0.05</v>
      </c>
      <c r="L263" s="79">
        <v>1550</v>
      </c>
      <c r="M263" s="14">
        <f t="shared" si="86"/>
        <v>1.8062397372742199E-2</v>
      </c>
      <c r="N263" s="5"/>
    </row>
    <row r="264" spans="2:14">
      <c r="B264" s="4"/>
      <c r="C264" s="20" t="s">
        <v>126</v>
      </c>
      <c r="D264" s="26">
        <v>1950</v>
      </c>
      <c r="E264" s="14">
        <v>7.1999999999999995E-2</v>
      </c>
      <c r="F264" s="26">
        <v>2100</v>
      </c>
      <c r="G264" s="14">
        <f t="shared" si="83"/>
        <v>7.6923076923076927E-2</v>
      </c>
      <c r="H264" s="26">
        <v>2250</v>
      </c>
      <c r="I264" s="14">
        <f t="shared" si="84"/>
        <v>7.1428571428571425E-2</v>
      </c>
      <c r="J264" s="79">
        <f t="shared" si="85"/>
        <v>2385</v>
      </c>
      <c r="K264" s="14">
        <v>0.06</v>
      </c>
      <c r="L264" s="79">
        <v>2500</v>
      </c>
      <c r="M264" s="14">
        <f t="shared" si="86"/>
        <v>4.8218029350104823E-2</v>
      </c>
      <c r="N264" s="5"/>
    </row>
    <row r="265" spans="2:14">
      <c r="B265" s="4"/>
      <c r="C265" s="20" t="s">
        <v>90</v>
      </c>
      <c r="D265" s="26">
        <v>42</v>
      </c>
      <c r="E265" s="14">
        <v>0.14299999999999999</v>
      </c>
      <c r="F265" s="26">
        <v>44</v>
      </c>
      <c r="G265" s="14">
        <f t="shared" si="83"/>
        <v>4.7619047619047616E-2</v>
      </c>
      <c r="H265" s="26">
        <v>400</v>
      </c>
      <c r="I265" s="14">
        <f t="shared" si="84"/>
        <v>8.0909090909090917</v>
      </c>
      <c r="J265" s="79">
        <f t="shared" si="85"/>
        <v>424</v>
      </c>
      <c r="K265" s="14">
        <v>0.06</v>
      </c>
      <c r="L265" s="79">
        <v>440</v>
      </c>
      <c r="M265" s="14">
        <f t="shared" si="86"/>
        <v>3.7735849056603772E-2</v>
      </c>
      <c r="N265" s="5"/>
    </row>
    <row r="266" spans="2:14">
      <c r="B266" s="4"/>
      <c r="C266" s="20" t="s">
        <v>209</v>
      </c>
      <c r="D266" s="33"/>
      <c r="E266" s="18"/>
      <c r="F266" s="26">
        <v>0</v>
      </c>
      <c r="G266" s="14">
        <v>0</v>
      </c>
      <c r="H266" s="26">
        <v>46</v>
      </c>
      <c r="I266" s="14">
        <v>1</v>
      </c>
      <c r="J266" s="79">
        <f t="shared" si="85"/>
        <v>48.760000000000005</v>
      </c>
      <c r="K266" s="14">
        <v>0.06</v>
      </c>
      <c r="L266" s="79">
        <v>51</v>
      </c>
      <c r="M266" s="14">
        <f t="shared" si="86"/>
        <v>4.5939294503691441E-2</v>
      </c>
      <c r="N266" s="5"/>
    </row>
    <row r="267" spans="2:14" ht="13.5" thickBot="1">
      <c r="B267" s="4"/>
      <c r="C267" s="20"/>
      <c r="D267" s="33"/>
      <c r="E267" s="18"/>
      <c r="F267" s="33"/>
      <c r="G267" s="18"/>
      <c r="H267" s="18"/>
      <c r="I267" s="18"/>
      <c r="J267" s="18"/>
      <c r="K267" s="18"/>
      <c r="L267" s="18"/>
      <c r="M267" s="18"/>
      <c r="N267" s="5"/>
    </row>
    <row r="268" spans="2:14">
      <c r="B268" s="36"/>
      <c r="C268" s="36"/>
      <c r="D268" s="75"/>
      <c r="E268" s="37"/>
      <c r="F268" s="75"/>
      <c r="G268" s="37"/>
      <c r="H268" s="37"/>
      <c r="I268" s="37"/>
      <c r="J268" s="37"/>
      <c r="K268" s="37"/>
      <c r="L268" s="37"/>
      <c r="M268" s="37"/>
      <c r="N268" s="36"/>
    </row>
    <row r="269" spans="2:14" ht="13.5" thickBot="1">
      <c r="B269" s="22"/>
      <c r="C269" s="74"/>
      <c r="D269" s="34"/>
      <c r="E269" s="35"/>
      <c r="F269" s="34"/>
      <c r="G269" s="35"/>
      <c r="H269" s="35"/>
      <c r="I269" s="35"/>
      <c r="J269" s="35"/>
      <c r="K269" s="35"/>
      <c r="L269" s="35"/>
      <c r="M269" s="35"/>
      <c r="N269" s="22"/>
    </row>
    <row r="270" spans="2:14">
      <c r="B270" s="97" t="s">
        <v>176</v>
      </c>
      <c r="C270" s="98" t="s">
        <v>84</v>
      </c>
      <c r="D270" s="75"/>
      <c r="E270" s="37"/>
      <c r="F270" s="75"/>
      <c r="G270" s="37"/>
      <c r="H270" s="37"/>
      <c r="I270" s="37"/>
      <c r="J270" s="37"/>
      <c r="K270" s="37"/>
      <c r="L270" s="37"/>
      <c r="M270" s="37"/>
      <c r="N270" s="111"/>
    </row>
    <row r="271" spans="2:14">
      <c r="B271" s="10"/>
      <c r="C271" s="43"/>
      <c r="D271" s="33"/>
      <c r="E271" s="18"/>
      <c r="F271" s="33"/>
      <c r="G271" s="18"/>
      <c r="H271" s="18"/>
      <c r="I271" s="18"/>
      <c r="J271" s="18"/>
      <c r="K271" s="18"/>
      <c r="L271" s="18"/>
      <c r="M271" s="18"/>
      <c r="N271" s="5"/>
    </row>
    <row r="272" spans="2:14">
      <c r="B272" s="4"/>
      <c r="C272" s="96" t="s">
        <v>85</v>
      </c>
      <c r="D272" s="62"/>
      <c r="E272" s="63"/>
      <c r="F272" s="26"/>
      <c r="G272" s="14"/>
      <c r="H272" s="26"/>
      <c r="I272" s="14"/>
      <c r="J272" s="26"/>
      <c r="K272" s="14"/>
      <c r="L272" s="26"/>
      <c r="M272" s="14"/>
      <c r="N272" s="5"/>
    </row>
    <row r="273" spans="2:14">
      <c r="B273" s="4"/>
      <c r="C273" s="61" t="s">
        <v>172</v>
      </c>
      <c r="D273" s="62">
        <v>0</v>
      </c>
      <c r="E273" s="63">
        <v>0</v>
      </c>
      <c r="F273" s="26">
        <v>50</v>
      </c>
      <c r="G273" s="14">
        <f>(F273-D273)/F273</f>
        <v>1</v>
      </c>
      <c r="H273" s="26">
        <v>50</v>
      </c>
      <c r="I273" s="14">
        <f>(H273-F273)/H273</f>
        <v>0</v>
      </c>
      <c r="J273" s="79">
        <f t="shared" ref="J273" si="87">H273*(1+K273)</f>
        <v>53</v>
      </c>
      <c r="K273" s="14">
        <v>0.06</v>
      </c>
      <c r="L273" s="79">
        <v>55</v>
      </c>
      <c r="M273" s="14">
        <f t="shared" ref="M273" si="88">(L273-J273)/J273</f>
        <v>3.7735849056603772E-2</v>
      </c>
      <c r="N273" s="5"/>
    </row>
    <row r="274" spans="2:14">
      <c r="B274" s="4"/>
      <c r="C274" s="61"/>
      <c r="D274" s="62"/>
      <c r="E274" s="63"/>
      <c r="F274" s="26"/>
      <c r="G274" s="14"/>
      <c r="H274" s="26"/>
      <c r="I274" s="14"/>
      <c r="J274" s="26"/>
      <c r="K274" s="14"/>
      <c r="L274" s="26"/>
      <c r="M274" s="14"/>
      <c r="N274" s="5"/>
    </row>
    <row r="275" spans="2:14">
      <c r="B275" s="4"/>
      <c r="C275" s="96" t="s">
        <v>173</v>
      </c>
      <c r="D275" s="26"/>
      <c r="E275" s="14"/>
      <c r="F275" s="26"/>
      <c r="G275" s="14"/>
      <c r="H275" s="26"/>
      <c r="I275" s="14"/>
      <c r="J275" s="26"/>
      <c r="K275" s="14"/>
      <c r="L275" s="26"/>
      <c r="M275" s="14"/>
      <c r="N275" s="5"/>
    </row>
    <row r="276" spans="2:14">
      <c r="B276" s="4"/>
      <c r="C276" s="61" t="s">
        <v>171</v>
      </c>
      <c r="D276" s="62">
        <v>0</v>
      </c>
      <c r="E276" s="63">
        <v>0</v>
      </c>
      <c r="F276" s="26">
        <v>100</v>
      </c>
      <c r="G276" s="14">
        <f>(F276-D276)/F276</f>
        <v>1</v>
      </c>
      <c r="H276" s="26">
        <v>100</v>
      </c>
      <c r="I276" s="14">
        <f>(H276-F276)/H276</f>
        <v>0</v>
      </c>
      <c r="J276" s="79">
        <f t="shared" ref="J276:J277" si="89">H276*(1+K276)</f>
        <v>106</v>
      </c>
      <c r="K276" s="14">
        <v>0.06</v>
      </c>
      <c r="L276" s="79">
        <v>112</v>
      </c>
      <c r="M276" s="14">
        <f t="shared" ref="M276:M277" si="90">(L276-J276)/J276</f>
        <v>5.6603773584905662E-2</v>
      </c>
      <c r="N276" s="5"/>
    </row>
    <row r="277" spans="2:14">
      <c r="B277" s="4"/>
      <c r="C277" s="61" t="s">
        <v>172</v>
      </c>
      <c r="D277" s="62">
        <v>0</v>
      </c>
      <c r="E277" s="63">
        <v>0</v>
      </c>
      <c r="F277" s="26">
        <v>50</v>
      </c>
      <c r="G277" s="14">
        <f>(F277-D277)/F277</f>
        <v>1</v>
      </c>
      <c r="H277" s="26">
        <v>50</v>
      </c>
      <c r="I277" s="14">
        <f>(H277-F277)/H277</f>
        <v>0</v>
      </c>
      <c r="J277" s="79">
        <f t="shared" si="89"/>
        <v>53</v>
      </c>
      <c r="K277" s="14">
        <v>0.06</v>
      </c>
      <c r="L277" s="79">
        <v>56</v>
      </c>
      <c r="M277" s="14">
        <f t="shared" si="90"/>
        <v>5.6603773584905662E-2</v>
      </c>
      <c r="N277" s="5"/>
    </row>
    <row r="278" spans="2:14">
      <c r="B278" s="4"/>
      <c r="C278" s="61"/>
      <c r="D278" s="62"/>
      <c r="E278" s="63"/>
      <c r="F278" s="26"/>
      <c r="G278" s="14"/>
      <c r="H278" s="26"/>
      <c r="I278" s="14"/>
      <c r="J278" s="26"/>
      <c r="K278" s="14"/>
      <c r="L278" s="26"/>
      <c r="M278" s="14"/>
      <c r="N278" s="5"/>
    </row>
    <row r="279" spans="2:14">
      <c r="B279" s="4"/>
      <c r="C279" s="96" t="s">
        <v>174</v>
      </c>
      <c r="D279" s="62"/>
      <c r="E279" s="63"/>
      <c r="F279" s="26"/>
      <c r="G279" s="14"/>
      <c r="H279" s="26"/>
      <c r="I279" s="14"/>
      <c r="J279" s="26"/>
      <c r="K279" s="14"/>
      <c r="L279" s="26"/>
      <c r="M279" s="14"/>
      <c r="N279" s="5"/>
    </row>
    <row r="280" spans="2:14">
      <c r="B280" s="4"/>
      <c r="C280" s="61" t="s">
        <v>172</v>
      </c>
      <c r="D280" s="62">
        <v>0</v>
      </c>
      <c r="E280" s="63">
        <v>0</v>
      </c>
      <c r="F280" s="26">
        <v>30</v>
      </c>
      <c r="G280" s="14">
        <f>(F280-D280)/F280</f>
        <v>1</v>
      </c>
      <c r="H280" s="26">
        <v>30</v>
      </c>
      <c r="I280" s="14">
        <f>(H280-F280)/H280</f>
        <v>0</v>
      </c>
      <c r="J280" s="79">
        <f t="shared" ref="J280" si="91">H280*(1+K280)</f>
        <v>31.8</v>
      </c>
      <c r="K280" s="14">
        <v>0.06</v>
      </c>
      <c r="L280" s="79">
        <v>31.8</v>
      </c>
      <c r="M280" s="14">
        <f t="shared" ref="M280" si="92">(L280-J280)/J280</f>
        <v>0</v>
      </c>
      <c r="N280" s="5"/>
    </row>
    <row r="281" spans="2:14">
      <c r="B281" s="4"/>
      <c r="C281" s="61"/>
      <c r="D281" s="62"/>
      <c r="E281" s="63"/>
      <c r="F281" s="26"/>
      <c r="G281" s="14"/>
      <c r="H281" s="26"/>
      <c r="I281" s="14"/>
      <c r="J281" s="26"/>
      <c r="K281" s="14"/>
      <c r="L281" s="26"/>
      <c r="M281" s="14"/>
      <c r="N281" s="5"/>
    </row>
    <row r="282" spans="2:14">
      <c r="B282" s="4"/>
      <c r="C282" s="96" t="s">
        <v>175</v>
      </c>
      <c r="D282" s="26"/>
      <c r="E282" s="14"/>
      <c r="F282" s="26"/>
      <c r="G282" s="14"/>
      <c r="H282" s="26"/>
      <c r="I282" s="14"/>
      <c r="J282" s="26"/>
      <c r="K282" s="14"/>
      <c r="L282" s="26"/>
      <c r="M282" s="14"/>
      <c r="N282" s="5"/>
    </row>
    <row r="283" spans="2:14">
      <c r="B283" s="4"/>
      <c r="C283" s="61" t="s">
        <v>171</v>
      </c>
      <c r="D283" s="62">
        <v>0</v>
      </c>
      <c r="E283" s="63">
        <v>0</v>
      </c>
      <c r="F283" s="26">
        <v>50</v>
      </c>
      <c r="G283" s="14">
        <f>(F283-D283)/F283</f>
        <v>1</v>
      </c>
      <c r="H283" s="26">
        <v>50</v>
      </c>
      <c r="I283" s="14">
        <f t="shared" ref="I283:I284" si="93">(H283-F283)/F283</f>
        <v>0</v>
      </c>
      <c r="J283" s="79">
        <f t="shared" ref="J283:J284" si="94">H283*(1+K283)</f>
        <v>53</v>
      </c>
      <c r="K283" s="14">
        <v>0.06</v>
      </c>
      <c r="L283" s="79">
        <v>53</v>
      </c>
      <c r="M283" s="14">
        <f t="shared" ref="M283:M284" si="95">(L283-J283)/J283</f>
        <v>0</v>
      </c>
      <c r="N283" s="5"/>
    </row>
    <row r="284" spans="2:14">
      <c r="B284" s="4"/>
      <c r="C284" s="61" t="s">
        <v>172</v>
      </c>
      <c r="D284" s="62">
        <v>0</v>
      </c>
      <c r="E284" s="63">
        <v>0</v>
      </c>
      <c r="F284" s="26">
        <v>30</v>
      </c>
      <c r="G284" s="14">
        <f>(F284-D284)/F284</f>
        <v>1</v>
      </c>
      <c r="H284" s="26">
        <v>30</v>
      </c>
      <c r="I284" s="14">
        <f t="shared" si="93"/>
        <v>0</v>
      </c>
      <c r="J284" s="79">
        <f t="shared" si="94"/>
        <v>31.8</v>
      </c>
      <c r="K284" s="14">
        <v>0.06</v>
      </c>
      <c r="L284" s="79">
        <v>31.8</v>
      </c>
      <c r="M284" s="14">
        <f t="shared" si="95"/>
        <v>0</v>
      </c>
      <c r="N284" s="5"/>
    </row>
    <row r="285" spans="2:14">
      <c r="B285" s="4"/>
      <c r="C285" s="61"/>
      <c r="D285" s="71"/>
      <c r="E285" s="119"/>
      <c r="F285" s="33"/>
      <c r="G285" s="18"/>
      <c r="H285" s="33"/>
      <c r="I285" s="18"/>
      <c r="J285" s="33"/>
      <c r="K285" s="18"/>
      <c r="L285" s="18"/>
      <c r="M285" s="18"/>
      <c r="N285" s="5"/>
    </row>
    <row r="286" spans="2:14">
      <c r="B286" s="4"/>
      <c r="C286" s="96" t="s">
        <v>203</v>
      </c>
      <c r="D286" s="33"/>
      <c r="E286" s="18"/>
      <c r="F286" s="33"/>
      <c r="G286" s="18"/>
      <c r="H286" s="18"/>
      <c r="I286" s="18"/>
      <c r="J286" s="33"/>
      <c r="K286" s="18"/>
      <c r="L286" s="18"/>
      <c r="M286" s="18"/>
      <c r="N286" s="5"/>
    </row>
    <row r="287" spans="2:14">
      <c r="B287" s="4"/>
      <c r="C287" s="61" t="s">
        <v>204</v>
      </c>
      <c r="D287" s="62">
        <v>0</v>
      </c>
      <c r="E287" s="63">
        <v>0</v>
      </c>
      <c r="F287" s="162" t="s">
        <v>207</v>
      </c>
      <c r="G287" s="163"/>
      <c r="H287" s="163"/>
      <c r="I287" s="163"/>
      <c r="J287" s="163"/>
      <c r="K287" s="163"/>
      <c r="L287" s="163"/>
      <c r="M287" s="164"/>
      <c r="N287" s="5"/>
    </row>
    <row r="288" spans="2:14">
      <c r="B288" s="4"/>
      <c r="C288" s="61"/>
      <c r="D288" s="71"/>
      <c r="E288" s="119"/>
      <c r="F288" s="33"/>
      <c r="G288" s="18"/>
      <c r="H288" s="33"/>
      <c r="I288" s="18"/>
      <c r="J288" s="33"/>
      <c r="K288" s="18"/>
      <c r="L288" s="18"/>
      <c r="M288" s="18"/>
      <c r="N288" s="5"/>
    </row>
    <row r="289" spans="2:14">
      <c r="B289" s="4"/>
      <c r="C289" s="96" t="s">
        <v>205</v>
      </c>
      <c r="D289" s="71"/>
      <c r="E289" s="119"/>
      <c r="F289" s="1"/>
      <c r="G289" s="1"/>
      <c r="H289" s="1"/>
      <c r="I289" s="1"/>
      <c r="J289" s="1"/>
      <c r="K289" s="1"/>
      <c r="L289" s="1"/>
      <c r="M289" s="1"/>
      <c r="N289" s="5"/>
    </row>
    <row r="290" spans="2:14">
      <c r="B290" s="4"/>
      <c r="C290" s="61" t="s">
        <v>206</v>
      </c>
      <c r="D290" s="71"/>
      <c r="E290" s="119"/>
      <c r="F290" s="26">
        <v>0.5</v>
      </c>
      <c r="G290" s="14">
        <f>(F290-D289)/F290</f>
        <v>1</v>
      </c>
      <c r="H290" s="26">
        <v>2</v>
      </c>
      <c r="I290" s="14">
        <f t="shared" ref="I290" si="96">(H290-F290)/F290</f>
        <v>3</v>
      </c>
      <c r="J290" s="79">
        <f t="shared" ref="J290" si="97">H290*(1+K290)</f>
        <v>2.12</v>
      </c>
      <c r="K290" s="14">
        <v>0.06</v>
      </c>
      <c r="L290" s="79">
        <f t="shared" ref="L290" si="98">J290*(1+M290)</f>
        <v>2.2472000000000003</v>
      </c>
      <c r="M290" s="14">
        <v>0.06</v>
      </c>
      <c r="N290" s="5"/>
    </row>
    <row r="291" spans="2:14">
      <c r="B291" s="4"/>
      <c r="C291" s="61"/>
      <c r="D291" s="33"/>
      <c r="E291" s="18"/>
      <c r="F291" s="33"/>
      <c r="G291" s="18"/>
      <c r="H291" s="18"/>
      <c r="I291" s="18"/>
      <c r="J291" s="33"/>
      <c r="K291" s="18"/>
      <c r="L291" s="18"/>
      <c r="M291" s="18"/>
      <c r="N291" s="5"/>
    </row>
    <row r="292" spans="2:14">
      <c r="B292" s="4"/>
      <c r="C292" s="43" t="s">
        <v>91</v>
      </c>
      <c r="D292" s="33"/>
      <c r="E292" s="18"/>
      <c r="F292" s="33"/>
      <c r="G292" s="18"/>
      <c r="H292" s="18"/>
      <c r="I292" s="18"/>
      <c r="J292" s="33"/>
      <c r="K292" s="18"/>
      <c r="L292" s="18"/>
      <c r="M292" s="18"/>
      <c r="N292" s="5"/>
    </row>
    <row r="293" spans="2:14">
      <c r="B293" s="4"/>
      <c r="C293" s="43"/>
      <c r="D293" s="33"/>
      <c r="E293" s="18"/>
      <c r="F293" s="33"/>
      <c r="G293" s="18"/>
      <c r="H293" s="18"/>
      <c r="I293" s="18"/>
      <c r="J293" s="33"/>
      <c r="K293" s="18"/>
      <c r="L293" s="18"/>
      <c r="M293" s="18"/>
      <c r="N293" s="5"/>
    </row>
    <row r="294" spans="2:14">
      <c r="B294" s="4"/>
      <c r="C294" s="43"/>
      <c r="D294" s="33"/>
      <c r="E294" s="18"/>
      <c r="F294" s="33"/>
      <c r="G294" s="18"/>
      <c r="H294" s="18"/>
      <c r="I294" s="18"/>
      <c r="J294" s="33"/>
      <c r="K294" s="18"/>
      <c r="L294" s="18"/>
      <c r="M294" s="18"/>
      <c r="N294" s="5"/>
    </row>
    <row r="295" spans="2:14" ht="38.25">
      <c r="B295" s="10" t="s">
        <v>177</v>
      </c>
      <c r="C295" s="73" t="s">
        <v>102</v>
      </c>
      <c r="D295" s="1"/>
      <c r="E295" s="1"/>
      <c r="F295" s="70" t="s">
        <v>106</v>
      </c>
      <c r="G295" s="70" t="s">
        <v>110</v>
      </c>
      <c r="H295" s="70" t="s">
        <v>106</v>
      </c>
      <c r="I295" s="70" t="s">
        <v>110</v>
      </c>
      <c r="J295" s="70" t="s">
        <v>106</v>
      </c>
      <c r="K295" s="70" t="s">
        <v>110</v>
      </c>
      <c r="L295" s="70" t="s">
        <v>106</v>
      </c>
      <c r="M295" s="70" t="s">
        <v>110</v>
      </c>
      <c r="N295" s="5"/>
    </row>
    <row r="296" spans="2:14">
      <c r="B296" s="10"/>
      <c r="C296" s="61" t="s">
        <v>113</v>
      </c>
      <c r="D296" s="1"/>
      <c r="E296" s="1"/>
      <c r="F296" s="62" t="s">
        <v>124</v>
      </c>
      <c r="G296" s="62" t="s">
        <v>123</v>
      </c>
      <c r="H296" s="62">
        <v>100</v>
      </c>
      <c r="I296" s="62">
        <v>150</v>
      </c>
      <c r="J296" s="62" t="s">
        <v>124</v>
      </c>
      <c r="K296" s="62" t="s">
        <v>123</v>
      </c>
      <c r="L296" s="62" t="s">
        <v>124</v>
      </c>
      <c r="M296" s="62" t="s">
        <v>123</v>
      </c>
      <c r="N296" s="5"/>
    </row>
    <row r="297" spans="2:14">
      <c r="B297" s="10"/>
      <c r="C297" s="61" t="s">
        <v>114</v>
      </c>
      <c r="D297" s="1"/>
      <c r="E297" s="1"/>
      <c r="F297" s="62" t="s">
        <v>107</v>
      </c>
      <c r="G297" s="62" t="s">
        <v>111</v>
      </c>
      <c r="H297" s="62" t="s">
        <v>208</v>
      </c>
      <c r="I297" s="62">
        <v>160</v>
      </c>
      <c r="J297" s="62" t="s">
        <v>107</v>
      </c>
      <c r="K297" s="62" t="s">
        <v>111</v>
      </c>
      <c r="L297" s="62" t="s">
        <v>107</v>
      </c>
      <c r="M297" s="62" t="s">
        <v>111</v>
      </c>
      <c r="N297" s="5"/>
    </row>
    <row r="298" spans="2:14">
      <c r="B298" s="10"/>
      <c r="C298" s="61" t="s">
        <v>112</v>
      </c>
      <c r="D298" s="1"/>
      <c r="E298" s="1"/>
      <c r="F298" s="62">
        <v>0</v>
      </c>
      <c r="G298" s="62">
        <v>8</v>
      </c>
      <c r="H298" s="62">
        <v>0</v>
      </c>
      <c r="I298" s="62">
        <v>10</v>
      </c>
      <c r="J298" s="62">
        <v>0</v>
      </c>
      <c r="K298" s="62">
        <v>8</v>
      </c>
      <c r="L298" s="62">
        <v>0</v>
      </c>
      <c r="M298" s="62">
        <v>8</v>
      </c>
      <c r="N298" s="5"/>
    </row>
    <row r="299" spans="2:14">
      <c r="B299" s="10"/>
      <c r="C299" s="61"/>
      <c r="D299" s="71"/>
      <c r="E299" s="71"/>
      <c r="F299" s="33"/>
      <c r="G299" s="18"/>
      <c r="H299" s="18"/>
      <c r="I299" s="18"/>
      <c r="J299" s="33"/>
      <c r="K299" s="18"/>
      <c r="L299" s="33"/>
      <c r="M299" s="18"/>
      <c r="N299" s="5"/>
    </row>
    <row r="300" spans="2:14">
      <c r="B300" s="69" t="s">
        <v>108</v>
      </c>
      <c r="C300" s="61" t="s">
        <v>109</v>
      </c>
      <c r="D300" s="33"/>
      <c r="E300" s="18"/>
      <c r="F300" s="33"/>
      <c r="G300" s="18"/>
      <c r="H300" s="18"/>
      <c r="I300" s="18"/>
      <c r="J300" s="33"/>
      <c r="K300" s="18"/>
      <c r="L300" s="33"/>
      <c r="M300" s="18"/>
      <c r="N300" s="5"/>
    </row>
    <row r="301" spans="2:14">
      <c r="B301" s="69"/>
      <c r="C301" s="61"/>
      <c r="D301" s="33"/>
      <c r="E301" s="18"/>
      <c r="F301" s="33"/>
      <c r="G301" s="18"/>
      <c r="H301" s="18"/>
      <c r="I301" s="18"/>
      <c r="J301" s="33"/>
      <c r="K301" s="18"/>
      <c r="L301" s="33"/>
      <c r="M301" s="18"/>
      <c r="N301" s="5"/>
    </row>
    <row r="302" spans="2:14">
      <c r="B302" s="69"/>
      <c r="C302" s="73" t="s">
        <v>116</v>
      </c>
      <c r="D302" s="33"/>
      <c r="E302" s="18"/>
      <c r="F302" s="1"/>
      <c r="G302" s="72"/>
      <c r="H302" s="120"/>
      <c r="I302" s="120"/>
      <c r="J302" s="1"/>
      <c r="K302" s="72"/>
      <c r="L302" s="1"/>
      <c r="M302" s="72"/>
      <c r="N302" s="5"/>
    </row>
    <row r="303" spans="2:14">
      <c r="B303" s="4"/>
      <c r="C303" s="61" t="s">
        <v>113</v>
      </c>
      <c r="D303" s="1"/>
      <c r="E303" s="1"/>
      <c r="F303" s="1"/>
      <c r="G303" s="62">
        <v>100</v>
      </c>
      <c r="H303" s="71"/>
      <c r="I303" s="62">
        <v>150</v>
      </c>
      <c r="J303" s="1"/>
      <c r="K303" s="62">
        <v>100</v>
      </c>
      <c r="L303" s="1"/>
      <c r="M303" s="62">
        <v>100</v>
      </c>
      <c r="N303" s="5"/>
    </row>
    <row r="304" spans="2:14">
      <c r="B304" s="10"/>
      <c r="C304" s="61" t="s">
        <v>114</v>
      </c>
      <c r="D304" s="1"/>
      <c r="E304" s="1"/>
      <c r="F304" s="1"/>
      <c r="G304" s="126">
        <v>50</v>
      </c>
      <c r="H304" s="27"/>
      <c r="I304" s="126">
        <v>60</v>
      </c>
      <c r="J304" s="1"/>
      <c r="K304" s="126">
        <v>50</v>
      </c>
      <c r="L304" s="1"/>
      <c r="M304" s="126">
        <v>50</v>
      </c>
      <c r="N304" s="5"/>
    </row>
    <row r="305" spans="2:14">
      <c r="B305" s="10"/>
      <c r="C305" s="61" t="s">
        <v>115</v>
      </c>
      <c r="D305" s="33"/>
      <c r="E305" s="18"/>
      <c r="F305" s="33"/>
      <c r="G305" s="126">
        <v>20</v>
      </c>
      <c r="H305" s="119"/>
      <c r="I305" s="126">
        <v>20</v>
      </c>
      <c r="J305" s="33"/>
      <c r="K305" s="126">
        <v>20</v>
      </c>
      <c r="L305" s="33"/>
      <c r="M305" s="126">
        <v>20</v>
      </c>
      <c r="N305" s="5"/>
    </row>
    <row r="306" spans="2:14">
      <c r="B306" s="4"/>
      <c r="C306" s="43"/>
      <c r="D306" s="33"/>
      <c r="E306" s="18"/>
      <c r="F306" s="33"/>
      <c r="G306" s="18"/>
      <c r="H306" s="18"/>
      <c r="I306" s="127"/>
      <c r="J306" s="33"/>
      <c r="K306" s="18"/>
      <c r="L306" s="33"/>
      <c r="M306" s="18"/>
      <c r="N306" s="5"/>
    </row>
    <row r="307" spans="2:14">
      <c r="B307" s="4"/>
      <c r="C307" s="73" t="s">
        <v>117</v>
      </c>
      <c r="D307" s="33"/>
      <c r="E307" s="18"/>
      <c r="F307" s="1"/>
      <c r="G307" s="72"/>
      <c r="H307" s="120"/>
      <c r="I307" s="72"/>
      <c r="J307" s="1"/>
      <c r="K307" s="72"/>
      <c r="L307" s="1"/>
      <c r="M307" s="72"/>
      <c r="N307" s="5"/>
    </row>
    <row r="308" spans="2:14" ht="14.25">
      <c r="B308" s="4"/>
      <c r="C308" s="61" t="s">
        <v>119</v>
      </c>
      <c r="D308" s="1"/>
      <c r="E308" s="1"/>
      <c r="F308" s="1"/>
      <c r="G308" s="62">
        <v>50</v>
      </c>
      <c r="H308" s="71"/>
      <c r="I308" s="62">
        <v>70</v>
      </c>
      <c r="J308" s="1"/>
      <c r="K308" s="62">
        <v>50</v>
      </c>
      <c r="L308" s="1"/>
      <c r="M308" s="62">
        <v>50</v>
      </c>
      <c r="N308" s="5"/>
    </row>
    <row r="309" spans="2:14">
      <c r="B309" s="4"/>
      <c r="C309" s="61"/>
      <c r="D309" s="1"/>
      <c r="E309" s="1"/>
      <c r="F309" s="1"/>
      <c r="G309" s="71"/>
      <c r="H309" s="71"/>
      <c r="I309" s="71"/>
      <c r="J309" s="1"/>
      <c r="K309" s="71"/>
      <c r="L309" s="1"/>
      <c r="M309" s="71"/>
      <c r="N309" s="5"/>
    </row>
    <row r="310" spans="2:14">
      <c r="B310" s="76" t="s">
        <v>118</v>
      </c>
      <c r="C310" s="61" t="s">
        <v>120</v>
      </c>
      <c r="D310" s="1"/>
      <c r="E310" s="1"/>
      <c r="F310" s="1"/>
      <c r="G310" s="71"/>
      <c r="H310" s="71"/>
      <c r="I310" s="71"/>
      <c r="J310" s="1"/>
      <c r="K310" s="71"/>
      <c r="L310" s="1"/>
      <c r="M310" s="71"/>
      <c r="N310" s="5"/>
    </row>
    <row r="311" spans="2:14">
      <c r="B311" s="76"/>
      <c r="C311" s="61"/>
      <c r="D311" s="1"/>
      <c r="E311" s="1"/>
      <c r="F311" s="1"/>
      <c r="G311" s="71"/>
      <c r="H311" s="71"/>
      <c r="I311" s="71"/>
      <c r="J311" s="1"/>
      <c r="K311" s="71"/>
      <c r="L311" s="1"/>
      <c r="M311" s="71"/>
      <c r="N311" s="5"/>
    </row>
    <row r="312" spans="2:14">
      <c r="B312" s="76"/>
      <c r="C312" s="73" t="s">
        <v>121</v>
      </c>
      <c r="D312" s="1"/>
      <c r="E312" s="1"/>
      <c r="F312" s="1"/>
      <c r="G312" s="71"/>
      <c r="H312" s="71"/>
      <c r="I312" s="71"/>
      <c r="J312" s="1"/>
      <c r="K312" s="71"/>
      <c r="L312" s="1"/>
      <c r="M312" s="71"/>
      <c r="N312" s="5"/>
    </row>
    <row r="313" spans="2:14">
      <c r="B313" s="76"/>
      <c r="C313" s="61" t="s">
        <v>122</v>
      </c>
      <c r="D313" s="1"/>
      <c r="E313" s="1"/>
      <c r="F313" s="1"/>
      <c r="G313" s="62">
        <v>50</v>
      </c>
      <c r="H313" s="71"/>
      <c r="I313" s="62">
        <v>70</v>
      </c>
      <c r="J313" s="1"/>
      <c r="K313" s="62">
        <v>50</v>
      </c>
      <c r="L313" s="1"/>
      <c r="M313" s="62">
        <v>50</v>
      </c>
      <c r="N313" s="5"/>
    </row>
    <row r="314" spans="2:14">
      <c r="B314" s="76"/>
      <c r="C314" s="61"/>
      <c r="D314" s="1"/>
      <c r="E314" s="1"/>
      <c r="F314" s="1"/>
      <c r="G314" s="71"/>
      <c r="H314" s="71"/>
      <c r="I314" s="71"/>
      <c r="J314" s="1"/>
      <c r="K314" s="71"/>
      <c r="L314" s="1"/>
      <c r="M314" s="71"/>
      <c r="N314" s="5"/>
    </row>
    <row r="315" spans="2:14" ht="13.5" thickBot="1">
      <c r="B315" s="151"/>
      <c r="C315" s="152"/>
      <c r="D315" s="22"/>
      <c r="E315" s="22"/>
      <c r="F315" s="22"/>
      <c r="G315" s="153"/>
      <c r="H315" s="153"/>
      <c r="I315" s="153"/>
      <c r="J315" s="22"/>
      <c r="K315" s="153"/>
      <c r="L315" s="22"/>
      <c r="M315" s="153"/>
      <c r="N315" s="25"/>
    </row>
    <row r="316" spans="2:14">
      <c r="B316" s="157"/>
      <c r="C316" s="155"/>
      <c r="D316" s="36"/>
      <c r="E316" s="36"/>
      <c r="F316" s="36"/>
      <c r="G316" s="156"/>
      <c r="H316" s="156"/>
      <c r="I316" s="156"/>
      <c r="J316" s="36"/>
      <c r="K316" s="156"/>
      <c r="L316" s="36"/>
      <c r="M316" s="156"/>
      <c r="N316" s="36"/>
    </row>
    <row r="317" spans="2:14" ht="13.5" thickBot="1">
      <c r="B317" s="158"/>
      <c r="C317" s="152"/>
      <c r="D317" s="22"/>
      <c r="E317" s="22"/>
      <c r="F317" s="22"/>
      <c r="G317" s="153"/>
      <c r="H317" s="153"/>
      <c r="I317" s="153"/>
      <c r="J317" s="22"/>
      <c r="K317" s="153"/>
      <c r="L317" s="22"/>
      <c r="M317" s="153"/>
      <c r="N317" s="22"/>
    </row>
    <row r="318" spans="2:14">
      <c r="B318" s="154"/>
      <c r="C318" s="155"/>
      <c r="D318" s="36"/>
      <c r="E318" s="36"/>
      <c r="F318" s="36"/>
      <c r="G318" s="156"/>
      <c r="H318" s="156"/>
      <c r="I318" s="156"/>
      <c r="J318" s="36"/>
      <c r="K318" s="156"/>
      <c r="L318" s="36"/>
      <c r="M318" s="156"/>
      <c r="N318" s="111"/>
    </row>
    <row r="319" spans="2:14">
      <c r="B319" s="10" t="s">
        <v>178</v>
      </c>
      <c r="C319" s="73" t="s">
        <v>179</v>
      </c>
      <c r="D319" s="1"/>
      <c r="E319" s="1"/>
      <c r="F319" s="1"/>
      <c r="G319" s="71"/>
      <c r="H319" s="71"/>
      <c r="I319" s="71"/>
      <c r="J319" s="1"/>
      <c r="K319" s="71"/>
      <c r="L319" s="1"/>
      <c r="M319" s="71"/>
      <c r="N319" s="5"/>
    </row>
    <row r="320" spans="2:14">
      <c r="B320" s="76"/>
      <c r="C320" s="61" t="s">
        <v>180</v>
      </c>
      <c r="D320" s="1"/>
      <c r="E320" s="1"/>
      <c r="F320" s="1"/>
      <c r="G320" s="62">
        <v>500</v>
      </c>
      <c r="H320" s="71"/>
      <c r="I320" s="62">
        <v>500</v>
      </c>
      <c r="J320" s="1"/>
      <c r="K320" s="62">
        <v>500</v>
      </c>
      <c r="L320" s="1"/>
      <c r="M320" s="62">
        <v>500</v>
      </c>
      <c r="N320" s="5"/>
    </row>
    <row r="321" spans="2:14" ht="14.25">
      <c r="B321" s="76"/>
      <c r="C321" s="61" t="s">
        <v>181</v>
      </c>
      <c r="D321" s="1"/>
      <c r="E321" s="1"/>
      <c r="F321" s="1"/>
      <c r="G321" s="62">
        <v>100</v>
      </c>
      <c r="H321" s="71"/>
      <c r="I321" s="62">
        <v>100</v>
      </c>
      <c r="J321" s="1"/>
      <c r="K321" s="62">
        <v>100</v>
      </c>
      <c r="L321" s="1"/>
      <c r="M321" s="62">
        <v>100</v>
      </c>
      <c r="N321" s="5"/>
    </row>
    <row r="322" spans="2:14" ht="12.75" hidden="1" customHeight="1">
      <c r="B322" s="10" t="s">
        <v>104</v>
      </c>
      <c r="C322" s="43" t="s">
        <v>105</v>
      </c>
      <c r="D322" s="33" t="s">
        <v>103</v>
      </c>
      <c r="E322" s="18" t="s">
        <v>103</v>
      </c>
      <c r="F322" s="33" t="s">
        <v>103</v>
      </c>
      <c r="G322" s="18" t="s">
        <v>103</v>
      </c>
      <c r="H322" s="18"/>
      <c r="I322" s="18" t="s">
        <v>103</v>
      </c>
      <c r="J322" s="33" t="s">
        <v>103</v>
      </c>
      <c r="K322" s="18" t="s">
        <v>103</v>
      </c>
      <c r="L322" s="33" t="s">
        <v>103</v>
      </c>
      <c r="M322" s="18" t="s">
        <v>103</v>
      </c>
      <c r="N322" s="5"/>
    </row>
    <row r="323" spans="2:14" ht="12.75" hidden="1" customHeight="1">
      <c r="B323" s="4"/>
      <c r="C323" s="43"/>
      <c r="D323" s="33"/>
      <c r="E323" s="18"/>
      <c r="F323" s="33"/>
      <c r="G323" s="18"/>
      <c r="H323" s="18"/>
      <c r="I323" s="18"/>
      <c r="J323" s="33"/>
      <c r="K323" s="18"/>
      <c r="L323" s="33"/>
      <c r="M323" s="18"/>
      <c r="N323" s="5"/>
    </row>
    <row r="324" spans="2:14" ht="12.75" hidden="1" customHeight="1">
      <c r="B324" s="4"/>
      <c r="C324" s="43"/>
      <c r="D324" s="33"/>
      <c r="E324" s="18"/>
      <c r="F324" s="33"/>
      <c r="G324" s="18"/>
      <c r="H324" s="18"/>
      <c r="I324" s="18"/>
      <c r="J324" s="33"/>
      <c r="K324" s="18"/>
      <c r="L324" s="33"/>
      <c r="M324" s="18"/>
      <c r="N324" s="5"/>
    </row>
    <row r="325" spans="2:14" ht="12.75" customHeight="1">
      <c r="B325" s="4"/>
      <c r="C325" s="43"/>
      <c r="D325" s="33"/>
      <c r="E325" s="18"/>
      <c r="F325" s="33"/>
      <c r="G325" s="18"/>
      <c r="H325" s="18"/>
      <c r="I325" s="18"/>
      <c r="J325" s="33"/>
      <c r="K325" s="18"/>
      <c r="L325" s="33"/>
      <c r="M325" s="18"/>
      <c r="N325" s="5"/>
    </row>
    <row r="326" spans="2:14" ht="12.75" customHeight="1">
      <c r="B326" s="10" t="s">
        <v>214</v>
      </c>
      <c r="C326" s="73" t="s">
        <v>215</v>
      </c>
      <c r="D326" s="33"/>
      <c r="E326" s="18"/>
      <c r="F326" s="33"/>
      <c r="G326" s="18"/>
      <c r="H326" s="18"/>
      <c r="I326" s="18"/>
      <c r="J326" s="33"/>
      <c r="K326" s="18"/>
      <c r="L326" s="33"/>
      <c r="M326" s="18"/>
      <c r="N326" s="5"/>
    </row>
    <row r="327" spans="2:14">
      <c r="B327" s="4"/>
      <c r="C327" s="135" t="s">
        <v>216</v>
      </c>
      <c r="D327" s="33"/>
      <c r="E327" s="18"/>
      <c r="F327" s="33"/>
      <c r="G327" s="18"/>
      <c r="H327" s="18"/>
      <c r="I327" s="18"/>
      <c r="J327" s="33"/>
      <c r="K327" s="18"/>
      <c r="L327" s="33"/>
      <c r="M327" s="18"/>
      <c r="N327" s="5"/>
    </row>
    <row r="328" spans="2:14">
      <c r="B328" s="4"/>
      <c r="C328" s="135"/>
      <c r="D328" s="33"/>
      <c r="E328" s="18"/>
      <c r="F328" s="33"/>
      <c r="G328" s="18"/>
      <c r="H328" s="18"/>
      <c r="I328" s="18"/>
      <c r="J328" s="33"/>
      <c r="K328" s="18"/>
      <c r="L328" s="33"/>
      <c r="M328" s="18"/>
      <c r="N328" s="5"/>
    </row>
    <row r="329" spans="2:14">
      <c r="B329" s="4"/>
      <c r="C329" s="135"/>
      <c r="D329" s="33"/>
      <c r="E329" s="18"/>
      <c r="F329" s="33"/>
      <c r="G329" s="18"/>
      <c r="H329" s="18"/>
      <c r="I329" s="18"/>
      <c r="J329" s="33"/>
      <c r="K329" s="18"/>
      <c r="L329" s="33"/>
      <c r="M329" s="18"/>
      <c r="N329" s="5"/>
    </row>
    <row r="330" spans="2:14">
      <c r="B330" s="10" t="s">
        <v>218</v>
      </c>
      <c r="C330" s="73" t="s">
        <v>219</v>
      </c>
      <c r="D330" s="33"/>
      <c r="E330" s="18"/>
      <c r="F330" s="33"/>
      <c r="G330" s="18"/>
      <c r="H330" s="18"/>
      <c r="I330" s="18"/>
      <c r="J330" s="33"/>
      <c r="K330" s="18"/>
      <c r="L330" s="33"/>
      <c r="M330" s="18"/>
      <c r="N330" s="5"/>
    </row>
    <row r="331" spans="2:14">
      <c r="B331" s="4"/>
      <c r="C331" s="135"/>
      <c r="D331" s="33"/>
      <c r="E331" s="18"/>
      <c r="F331" s="33"/>
      <c r="G331" s="18"/>
      <c r="H331" s="18"/>
      <c r="I331" s="18"/>
      <c r="J331" s="33"/>
      <c r="K331" s="18"/>
      <c r="L331" s="33"/>
      <c r="M331" s="18"/>
      <c r="N331" s="5"/>
    </row>
    <row r="332" spans="2:14" ht="14.25">
      <c r="B332" s="4"/>
      <c r="C332" s="135" t="s">
        <v>222</v>
      </c>
      <c r="D332" s="33"/>
      <c r="E332" s="18"/>
      <c r="F332" s="33"/>
      <c r="G332" s="18"/>
      <c r="H332" s="26">
        <v>0</v>
      </c>
      <c r="I332" s="14">
        <v>0</v>
      </c>
      <c r="J332" s="79">
        <v>4</v>
      </c>
      <c r="K332" s="14">
        <v>1</v>
      </c>
      <c r="L332" s="79">
        <v>4</v>
      </c>
      <c r="M332" s="14">
        <v>0</v>
      </c>
      <c r="N332" s="5"/>
    </row>
    <row r="333" spans="2:14" ht="14.25">
      <c r="B333" s="4"/>
      <c r="C333" s="135" t="s">
        <v>220</v>
      </c>
      <c r="D333" s="33"/>
      <c r="E333" s="18"/>
      <c r="F333" s="33"/>
      <c r="G333" s="18"/>
      <c r="H333" s="26">
        <v>0</v>
      </c>
      <c r="I333" s="14">
        <v>0</v>
      </c>
      <c r="J333" s="79">
        <v>1</v>
      </c>
      <c r="K333" s="14">
        <v>1</v>
      </c>
      <c r="L333" s="79">
        <v>1</v>
      </c>
      <c r="M333" s="14">
        <v>0</v>
      </c>
      <c r="N333" s="5"/>
    </row>
    <row r="334" spans="2:14">
      <c r="B334" s="4"/>
      <c r="C334" s="135"/>
      <c r="D334" s="33"/>
      <c r="E334" s="18"/>
      <c r="F334" s="33"/>
      <c r="G334" s="18"/>
      <c r="H334" s="33"/>
      <c r="I334" s="18"/>
      <c r="J334" s="138"/>
      <c r="K334" s="18"/>
      <c r="L334" s="138"/>
      <c r="M334" s="18"/>
      <c r="N334" s="5"/>
    </row>
    <row r="335" spans="2:14" ht="14.25">
      <c r="B335" s="4"/>
      <c r="C335" s="135" t="s">
        <v>221</v>
      </c>
      <c r="D335" s="33"/>
      <c r="E335" s="18"/>
      <c r="F335" s="33"/>
      <c r="G335" s="18"/>
      <c r="H335" s="33"/>
      <c r="I335" s="18"/>
      <c r="J335" s="138"/>
      <c r="K335" s="18"/>
      <c r="L335" s="138"/>
      <c r="M335" s="18"/>
      <c r="N335" s="5"/>
    </row>
    <row r="336" spans="2:14">
      <c r="B336" s="4"/>
      <c r="C336" s="135"/>
      <c r="D336" s="33"/>
      <c r="E336" s="18"/>
      <c r="F336" s="33"/>
      <c r="G336" s="18"/>
      <c r="H336" s="33"/>
      <c r="I336" s="18"/>
      <c r="J336" s="138"/>
      <c r="K336" s="18"/>
      <c r="L336" s="138"/>
      <c r="M336" s="18"/>
      <c r="N336" s="5"/>
    </row>
    <row r="337" spans="2:14">
      <c r="B337" s="10" t="s">
        <v>223</v>
      </c>
      <c r="C337" s="73" t="s">
        <v>224</v>
      </c>
      <c r="D337" s="33"/>
      <c r="E337" s="18"/>
      <c r="F337" s="33"/>
      <c r="G337" s="18"/>
      <c r="H337" s="33"/>
      <c r="I337" s="18"/>
      <c r="J337" s="138"/>
      <c r="K337" s="18"/>
      <c r="L337" s="138"/>
      <c r="M337" s="18"/>
      <c r="N337" s="5"/>
    </row>
    <row r="338" spans="2:14">
      <c r="B338" s="4"/>
      <c r="C338" s="135" t="s">
        <v>225</v>
      </c>
      <c r="D338" s="33"/>
      <c r="E338" s="18"/>
      <c r="F338" s="33"/>
      <c r="G338" s="18"/>
      <c r="H338" s="26">
        <v>2.46</v>
      </c>
      <c r="I338" s="14">
        <v>2.46E-2</v>
      </c>
      <c r="J338" s="79">
        <v>2.46</v>
      </c>
      <c r="K338" s="142">
        <v>0</v>
      </c>
      <c r="L338" s="79">
        <v>2.92</v>
      </c>
      <c r="M338" s="14">
        <f t="shared" ref="M338" si="99">(L338-J338)/J338</f>
        <v>0.18699186991869918</v>
      </c>
      <c r="N338" s="5"/>
    </row>
    <row r="339" spans="2:14">
      <c r="B339" s="4"/>
      <c r="C339" s="135" t="s">
        <v>226</v>
      </c>
      <c r="D339" s="33"/>
      <c r="E339" s="18"/>
      <c r="F339" s="33"/>
      <c r="G339" s="18"/>
      <c r="H339" s="26">
        <v>65</v>
      </c>
      <c r="I339" s="14">
        <v>0</v>
      </c>
      <c r="J339" s="79">
        <v>60</v>
      </c>
      <c r="K339" s="14">
        <v>0</v>
      </c>
      <c r="L339" s="79">
        <v>85</v>
      </c>
      <c r="M339" s="14">
        <f>(L339-J339)/J339</f>
        <v>0.41666666666666669</v>
      </c>
      <c r="N339" s="5"/>
    </row>
    <row r="340" spans="2:14">
      <c r="B340" s="4"/>
      <c r="C340" s="135"/>
      <c r="D340" s="33"/>
      <c r="E340" s="18"/>
      <c r="F340" s="33"/>
      <c r="G340" s="18"/>
      <c r="H340" s="33"/>
      <c r="I340" s="18"/>
      <c r="J340" s="138"/>
      <c r="K340" s="18"/>
      <c r="L340" s="138"/>
      <c r="M340" s="18"/>
      <c r="N340" s="5"/>
    </row>
    <row r="341" spans="2:14">
      <c r="B341" s="4"/>
      <c r="C341" s="135"/>
      <c r="D341" s="33"/>
      <c r="E341" s="18"/>
      <c r="F341" s="33"/>
      <c r="G341" s="18"/>
      <c r="H341" s="33"/>
      <c r="I341" s="18"/>
      <c r="J341" s="33"/>
      <c r="K341" s="18"/>
      <c r="L341" s="33"/>
      <c r="M341" s="18"/>
      <c r="N341" s="5"/>
    </row>
    <row r="342" spans="2:14">
      <c r="B342" s="143" t="s">
        <v>227</v>
      </c>
      <c r="C342" s="135"/>
      <c r="D342" s="33"/>
      <c r="E342" s="18"/>
      <c r="F342" s="33"/>
      <c r="G342" s="18"/>
      <c r="H342" s="33"/>
      <c r="I342" s="18"/>
      <c r="J342" s="33"/>
      <c r="K342" s="18"/>
      <c r="L342" s="33"/>
      <c r="M342" s="18"/>
      <c r="N342" s="5"/>
    </row>
    <row r="343" spans="2:14">
      <c r="B343" s="143"/>
      <c r="C343" s="135"/>
      <c r="D343" s="33"/>
      <c r="E343" s="18"/>
      <c r="F343" s="33"/>
      <c r="G343" s="18"/>
      <c r="H343" s="33"/>
      <c r="I343" s="18"/>
      <c r="J343" s="33"/>
      <c r="K343" s="18"/>
      <c r="L343" s="33"/>
      <c r="M343" s="18"/>
      <c r="N343" s="5"/>
    </row>
    <row r="344" spans="2:14">
      <c r="B344" s="10" t="s">
        <v>230</v>
      </c>
      <c r="C344" s="43" t="s">
        <v>231</v>
      </c>
      <c r="D344" s="33"/>
      <c r="E344" s="18"/>
      <c r="F344" s="33"/>
      <c r="G344" s="18"/>
      <c r="H344" s="33"/>
      <c r="I344" s="18"/>
      <c r="J344" s="33"/>
      <c r="K344" s="18"/>
      <c r="L344" s="33"/>
      <c r="M344" s="18"/>
      <c r="N344" s="5"/>
    </row>
    <row r="345" spans="2:14">
      <c r="B345" s="143"/>
      <c r="C345" s="135"/>
      <c r="D345" s="33"/>
      <c r="E345" s="18"/>
      <c r="F345" s="33"/>
      <c r="G345" s="18"/>
      <c r="H345" s="33"/>
      <c r="I345" s="18"/>
      <c r="J345" s="33"/>
      <c r="K345" s="18"/>
      <c r="L345" s="33"/>
      <c r="M345" s="18"/>
      <c r="N345" s="5"/>
    </row>
    <row r="346" spans="2:14">
      <c r="B346" s="143"/>
      <c r="C346" s="135" t="s">
        <v>232</v>
      </c>
      <c r="D346" s="33"/>
      <c r="E346" s="18"/>
      <c r="F346" s="33"/>
      <c r="G346" s="18"/>
      <c r="H346" s="33"/>
      <c r="I346" s="18"/>
      <c r="J346" s="33"/>
      <c r="K346" s="18"/>
      <c r="L346" s="26">
        <v>203</v>
      </c>
      <c r="M346" s="14">
        <v>1</v>
      </c>
      <c r="N346" s="5"/>
    </row>
    <row r="347" spans="2:14">
      <c r="B347" s="143"/>
      <c r="C347" s="135" t="s">
        <v>233</v>
      </c>
      <c r="D347" s="33"/>
      <c r="E347" s="18"/>
      <c r="F347" s="33"/>
      <c r="G347" s="18"/>
      <c r="H347" s="33"/>
      <c r="I347" s="18"/>
      <c r="J347" s="33"/>
      <c r="K347" s="18"/>
      <c r="L347" s="149">
        <v>452</v>
      </c>
      <c r="M347" s="14">
        <v>1</v>
      </c>
      <c r="N347" s="5"/>
    </row>
    <row r="348" spans="2:14">
      <c r="B348" s="143"/>
      <c r="C348" s="135"/>
      <c r="D348" s="33"/>
      <c r="E348" s="18"/>
      <c r="F348" s="33"/>
      <c r="G348" s="18"/>
      <c r="H348" s="33"/>
      <c r="I348" s="18"/>
      <c r="J348" s="33"/>
      <c r="K348" s="18"/>
      <c r="L348" s="33"/>
      <c r="M348" s="18"/>
      <c r="N348" s="5"/>
    </row>
    <row r="349" spans="2:14">
      <c r="B349" s="4"/>
      <c r="C349" s="43"/>
      <c r="D349" s="33"/>
      <c r="E349" s="18"/>
      <c r="F349" s="33"/>
      <c r="G349" s="18"/>
      <c r="H349" s="18"/>
      <c r="I349" s="18"/>
      <c r="J349" s="33"/>
      <c r="K349" s="18"/>
      <c r="L349" s="33"/>
      <c r="M349" s="18"/>
      <c r="N349" s="5"/>
    </row>
    <row r="350" spans="2:14">
      <c r="B350" s="38" t="s">
        <v>46</v>
      </c>
      <c r="C350" s="1"/>
      <c r="D350" s="1"/>
      <c r="E350" s="1"/>
      <c r="F350" s="1"/>
      <c r="G350" s="18"/>
      <c r="H350" s="18"/>
      <c r="I350" s="18"/>
      <c r="J350" s="1"/>
      <c r="K350" s="18"/>
      <c r="L350" s="1"/>
      <c r="M350" s="18"/>
      <c r="N350" s="5"/>
    </row>
    <row r="351" spans="2:14">
      <c r="B351" s="38"/>
      <c r="C351" s="1"/>
      <c r="D351" s="1"/>
      <c r="E351" s="1"/>
      <c r="F351" s="1"/>
      <c r="G351" s="18"/>
      <c r="H351" s="18"/>
      <c r="I351" s="18"/>
      <c r="J351" s="1"/>
      <c r="K351" s="18"/>
      <c r="L351" s="1"/>
      <c r="M351" s="18"/>
      <c r="N351" s="5"/>
    </row>
    <row r="352" spans="2:14">
      <c r="B352" s="42" t="s">
        <v>56</v>
      </c>
      <c r="C352" s="1"/>
      <c r="D352" s="1"/>
      <c r="E352" s="1"/>
      <c r="F352" s="1"/>
      <c r="G352" s="18"/>
      <c r="H352" s="18"/>
      <c r="I352" s="18"/>
      <c r="J352" s="1"/>
      <c r="K352" s="18"/>
      <c r="L352" s="1"/>
      <c r="M352" s="18"/>
      <c r="N352" s="5"/>
    </row>
    <row r="353" spans="2:15">
      <c r="B353" s="42" t="s">
        <v>57</v>
      </c>
      <c r="C353" s="1"/>
      <c r="D353" s="1"/>
      <c r="E353" s="1"/>
      <c r="F353" s="1"/>
      <c r="G353" s="18"/>
      <c r="H353" s="18"/>
      <c r="I353" s="18"/>
      <c r="J353" s="1"/>
      <c r="K353" s="18"/>
      <c r="L353" s="1"/>
      <c r="M353" s="18"/>
      <c r="N353" s="5"/>
    </row>
    <row r="354" spans="2:15">
      <c r="B354" s="42"/>
      <c r="C354" s="1"/>
      <c r="D354" s="1"/>
      <c r="E354" s="1"/>
      <c r="F354" s="1"/>
      <c r="G354" s="18"/>
      <c r="H354" s="18"/>
      <c r="I354" s="18"/>
      <c r="J354" s="1"/>
      <c r="K354" s="18"/>
      <c r="L354" s="1"/>
      <c r="M354" s="18"/>
      <c r="N354" s="5"/>
    </row>
    <row r="355" spans="2:15">
      <c r="B355" s="4"/>
      <c r="C355" s="2" t="s">
        <v>47</v>
      </c>
      <c r="D355" s="1"/>
      <c r="E355" s="1"/>
      <c r="F355" s="1"/>
      <c r="G355" s="18"/>
      <c r="H355" s="18"/>
      <c r="I355" s="18"/>
      <c r="J355" s="1"/>
      <c r="K355" s="18"/>
      <c r="L355" s="1"/>
      <c r="M355" s="18"/>
      <c r="N355" s="5"/>
    </row>
    <row r="356" spans="2:15">
      <c r="B356" s="4"/>
      <c r="C356" s="3" t="s">
        <v>48</v>
      </c>
      <c r="D356" s="26">
        <v>1200</v>
      </c>
      <c r="E356" s="14">
        <v>0</v>
      </c>
      <c r="F356" s="26">
        <v>1300</v>
      </c>
      <c r="G356" s="14">
        <f t="shared" ref="G356:G361" si="100">(F356-D356)/D356</f>
        <v>8.3333333333333329E-2</v>
      </c>
      <c r="H356" s="26">
        <v>1300</v>
      </c>
      <c r="I356" s="14">
        <f t="shared" ref="I356:I361" si="101">(H356-F356)/F356</f>
        <v>0</v>
      </c>
      <c r="J356" s="79">
        <f t="shared" ref="J356:J359" si="102">H356*(1+K356)</f>
        <v>1300</v>
      </c>
      <c r="K356" s="14">
        <v>0</v>
      </c>
      <c r="L356" s="79">
        <v>1500</v>
      </c>
      <c r="M356" s="14">
        <f t="shared" ref="M356:M358" si="103">(L356-J356)/J356</f>
        <v>0.15384615384615385</v>
      </c>
      <c r="N356" s="5"/>
      <c r="O356" s="125"/>
    </row>
    <row r="357" spans="2:15">
      <c r="B357" s="4"/>
      <c r="C357" s="3" t="s">
        <v>37</v>
      </c>
      <c r="D357" s="26">
        <v>600</v>
      </c>
      <c r="E357" s="14">
        <v>0</v>
      </c>
      <c r="F357" s="26">
        <v>650</v>
      </c>
      <c r="G357" s="14">
        <f t="shared" si="100"/>
        <v>8.3333333333333329E-2</v>
      </c>
      <c r="H357" s="26">
        <v>1300</v>
      </c>
      <c r="I357" s="14">
        <f t="shared" si="101"/>
        <v>1</v>
      </c>
      <c r="J357" s="79">
        <f t="shared" si="102"/>
        <v>1300</v>
      </c>
      <c r="K357" s="14">
        <v>0</v>
      </c>
      <c r="L357" s="79">
        <v>1500</v>
      </c>
      <c r="M357" s="14">
        <f t="shared" si="103"/>
        <v>0.15384615384615385</v>
      </c>
      <c r="N357" s="5"/>
    </row>
    <row r="358" spans="2:15">
      <c r="B358" s="4"/>
      <c r="C358" s="3" t="s">
        <v>38</v>
      </c>
      <c r="D358" s="26">
        <v>2000</v>
      </c>
      <c r="E358" s="14">
        <v>0</v>
      </c>
      <c r="F358" s="26">
        <v>2500</v>
      </c>
      <c r="G358" s="14">
        <f t="shared" si="100"/>
        <v>0.25</v>
      </c>
      <c r="H358" s="26">
        <v>2600</v>
      </c>
      <c r="I358" s="14">
        <f t="shared" si="101"/>
        <v>0.04</v>
      </c>
      <c r="J358" s="79">
        <f t="shared" si="102"/>
        <v>2600</v>
      </c>
      <c r="K358" s="14">
        <v>0</v>
      </c>
      <c r="L358" s="79">
        <v>2800</v>
      </c>
      <c r="M358" s="14">
        <f t="shared" si="103"/>
        <v>7.6923076923076927E-2</v>
      </c>
      <c r="N358" s="5"/>
    </row>
    <row r="359" spans="2:15">
      <c r="B359" s="4"/>
      <c r="C359" s="3" t="s">
        <v>49</v>
      </c>
      <c r="D359" s="26">
        <v>200</v>
      </c>
      <c r="E359" s="45">
        <v>0</v>
      </c>
      <c r="F359" s="26">
        <v>200</v>
      </c>
      <c r="G359" s="14">
        <f t="shared" si="100"/>
        <v>0</v>
      </c>
      <c r="H359" s="26">
        <v>200</v>
      </c>
      <c r="I359" s="14">
        <f t="shared" si="101"/>
        <v>0</v>
      </c>
      <c r="J359" s="79">
        <f t="shared" si="102"/>
        <v>200</v>
      </c>
      <c r="K359" s="14">
        <v>0</v>
      </c>
      <c r="L359" s="79">
        <f t="shared" ref="L359:L360" si="104">J359*(1+M359)</f>
        <v>200</v>
      </c>
      <c r="M359" s="14">
        <v>0</v>
      </c>
      <c r="N359" s="5"/>
    </row>
    <row r="360" spans="2:15">
      <c r="B360" s="4"/>
      <c r="C360" s="3" t="s">
        <v>50</v>
      </c>
      <c r="D360" s="26">
        <v>300</v>
      </c>
      <c r="E360" s="45">
        <v>0</v>
      </c>
      <c r="F360" s="26">
        <v>300</v>
      </c>
      <c r="G360" s="14">
        <f t="shared" si="100"/>
        <v>0</v>
      </c>
      <c r="H360" s="26">
        <v>300</v>
      </c>
      <c r="I360" s="14">
        <f t="shared" si="101"/>
        <v>0</v>
      </c>
      <c r="J360" s="79">
        <f t="shared" ref="J360:J361" si="105">H360*(1+K360)</f>
        <v>300</v>
      </c>
      <c r="K360" s="14">
        <v>0</v>
      </c>
      <c r="L360" s="79">
        <f t="shared" si="104"/>
        <v>300</v>
      </c>
      <c r="M360" s="14">
        <v>0</v>
      </c>
      <c r="N360" s="5"/>
    </row>
    <row r="361" spans="2:15">
      <c r="B361" s="4"/>
      <c r="C361" s="3" t="s">
        <v>51</v>
      </c>
      <c r="D361" s="26">
        <v>150</v>
      </c>
      <c r="E361" s="45">
        <v>0</v>
      </c>
      <c r="F361" s="26">
        <v>150</v>
      </c>
      <c r="G361" s="14">
        <f t="shared" si="100"/>
        <v>0</v>
      </c>
      <c r="H361" s="26">
        <v>150</v>
      </c>
      <c r="I361" s="14">
        <f t="shared" si="101"/>
        <v>0</v>
      </c>
      <c r="J361" s="79">
        <f t="shared" si="105"/>
        <v>150</v>
      </c>
      <c r="K361" s="14">
        <v>0</v>
      </c>
      <c r="L361" s="79">
        <v>250</v>
      </c>
      <c r="M361" s="14">
        <f t="shared" ref="M361" si="106">(L361-J361)/J361</f>
        <v>0.66666666666666663</v>
      </c>
      <c r="N361" s="5"/>
    </row>
    <row r="362" spans="2:15" ht="13.5" thickBot="1">
      <c r="B362" s="21"/>
      <c r="C362" s="22"/>
      <c r="D362" s="22"/>
      <c r="E362" s="22"/>
      <c r="F362" s="22"/>
      <c r="G362" s="35"/>
      <c r="H362" s="35"/>
      <c r="I362" s="35"/>
      <c r="J362" s="35"/>
      <c r="K362" s="35"/>
      <c r="L362" s="35"/>
      <c r="M362" s="35"/>
      <c r="N362" s="25"/>
    </row>
  </sheetData>
  <mergeCells count="16">
    <mergeCell ref="L185:M185"/>
    <mergeCell ref="L192:M192"/>
    <mergeCell ref="F287:M287"/>
    <mergeCell ref="B2:N2"/>
    <mergeCell ref="B4:N4"/>
    <mergeCell ref="B141:G141"/>
    <mergeCell ref="F162:G162"/>
    <mergeCell ref="B168:G168"/>
    <mergeCell ref="H162:I162"/>
    <mergeCell ref="B62:G62"/>
    <mergeCell ref="L162:M162"/>
    <mergeCell ref="J162:K162"/>
    <mergeCell ref="J185:K185"/>
    <mergeCell ref="J192:K192"/>
    <mergeCell ref="F185:I185"/>
    <mergeCell ref="F192:I192"/>
  </mergeCells>
  <phoneticPr fontId="4" type="noConversion"/>
  <pageMargins left="0.43307086614173229" right="0.19685039370078741" top="0.98425196850393704" bottom="0.78740157480314965" header="0.51181102362204722" footer="0.31496062992125984"/>
  <pageSetup scale="84" orientation="portrait" r:id="rId1"/>
  <headerFooter alignWithMargins="0"/>
  <rowBreaks count="6" manualBreakCount="6">
    <brk id="60" max="16383" man="1"/>
    <brk id="123" min="1" max="13" man="1"/>
    <brk id="166" max="16383" man="1"/>
    <brk id="220" max="16383" man="1"/>
    <brk id="268" max="16383" man="1"/>
    <brk id="31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</vt:lpstr>
      <vt:lpstr>Tariffs!Print_Area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Manager Expenditure</cp:lastModifiedBy>
  <cp:lastPrinted>2011-03-17T06:32:28Z</cp:lastPrinted>
  <dcterms:created xsi:type="dcterms:W3CDTF">2005-04-12T07:56:36Z</dcterms:created>
  <dcterms:modified xsi:type="dcterms:W3CDTF">2011-03-22T10:09:19Z</dcterms:modified>
</cp:coreProperties>
</file>